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20" windowWidth="14835" windowHeight="7275" activeTab="3"/>
  </bookViews>
  <sheets>
    <sheet name="Phụ lục 1 VC" sheetId="16" r:id="rId1"/>
    <sheet name="Phụ lục 2 (HC-68)" sheetId="11" r:id="rId2"/>
    <sheet name="Phụ lục 3 (SN-68)" sheetId="14" r:id="rId3"/>
    <sheet name="Phục lục 4 (Hội)" sheetId="15" r:id="rId4"/>
  </sheets>
  <definedNames>
    <definedName name="_xlnm.Print_Titles" localSheetId="0">'Phụ lục 1 VC'!$4:$4</definedName>
    <definedName name="_xlnm.Print_Titles" localSheetId="1">'Phụ lục 2 (HC-68)'!$3:$3</definedName>
    <definedName name="_xlnm.Print_Titles" localSheetId="2">'Phụ lục 3 (SN-68)'!$3:$3</definedName>
  </definedNames>
  <calcPr calcId="144525"/>
</workbook>
</file>

<file path=xl/calcChain.xml><?xml version="1.0" encoding="utf-8"?>
<calcChain xmlns="http://schemas.openxmlformats.org/spreadsheetml/2006/main">
  <c r="D9" i="16" l="1"/>
  <c r="D6" i="16" s="1"/>
  <c r="D18" i="16"/>
  <c r="D20" i="16"/>
  <c r="D22" i="16"/>
  <c r="D25" i="16"/>
  <c r="D47" i="16"/>
  <c r="E49" i="16"/>
  <c r="E50" i="16"/>
  <c r="E51" i="16"/>
  <c r="E52" i="16"/>
  <c r="E53" i="16"/>
  <c r="E54" i="16"/>
  <c r="E55" i="16"/>
  <c r="E48" i="16"/>
  <c r="E47" i="16"/>
  <c r="E26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3" i="16"/>
  <c r="E22" i="16" s="1"/>
  <c r="E21" i="16"/>
  <c r="E20" i="16" s="1"/>
  <c r="E19" i="16"/>
  <c r="E18" i="16" s="1"/>
  <c r="E8" i="16"/>
  <c r="E10" i="16"/>
  <c r="E11" i="16"/>
  <c r="E12" i="16"/>
  <c r="E13" i="16"/>
  <c r="E14" i="16"/>
  <c r="E15" i="16"/>
  <c r="E16" i="16"/>
  <c r="E17" i="16"/>
  <c r="E7" i="16"/>
  <c r="C47" i="16"/>
  <c r="C25" i="16"/>
  <c r="C22" i="16"/>
  <c r="C20" i="16"/>
  <c r="C18" i="16"/>
  <c r="C9" i="16"/>
  <c r="C6" i="16" s="1"/>
  <c r="C5" i="16" s="1"/>
  <c r="C24" i="14"/>
  <c r="C46" i="14"/>
  <c r="C8" i="14"/>
  <c r="C5" i="14" s="1"/>
  <c r="C4" i="14" s="1"/>
  <c r="C17" i="14"/>
  <c r="C19" i="14"/>
  <c r="C23" i="14"/>
  <c r="C21" i="14"/>
  <c r="C28" i="11"/>
  <c r="C5" i="11"/>
  <c r="C4" i="11" s="1"/>
  <c r="C4" i="15"/>
  <c r="E9" i="16"/>
  <c r="E25" i="16"/>
  <c r="E24" i="16" s="1"/>
  <c r="D24" i="16"/>
  <c r="C24" i="16"/>
  <c r="E6" i="16"/>
  <c r="D5" i="16" l="1"/>
  <c r="E5" i="16"/>
</calcChain>
</file>

<file path=xl/sharedStrings.xml><?xml version="1.0" encoding="utf-8"?>
<sst xmlns="http://schemas.openxmlformats.org/spreadsheetml/2006/main" count="210" uniqueCount="102">
  <si>
    <t>A</t>
  </si>
  <si>
    <t>Huyện Phụng Hiệp</t>
  </si>
  <si>
    <t>Thành phố Vị Thanh</t>
  </si>
  <si>
    <t>Huyện Vị Thủy</t>
  </si>
  <si>
    <t>Huyện Long Mỹ</t>
  </si>
  <si>
    <t>Thị xã Long Mỹ</t>
  </si>
  <si>
    <t>Huyện Châu Thành A</t>
  </si>
  <si>
    <t>Văn phòng UBND tỉnh</t>
  </si>
  <si>
    <t>Sở Nội vụ</t>
  </si>
  <si>
    <t>Sở Tài chính</t>
  </si>
  <si>
    <t>B</t>
  </si>
  <si>
    <t>Sở Công Thương</t>
  </si>
  <si>
    <t>Sở Giao thông vận tải</t>
  </si>
  <si>
    <t>Sở Tư pháp</t>
  </si>
  <si>
    <t>Sở Xây dựng</t>
  </si>
  <si>
    <t>Sở Giáo dục và Đào tạo</t>
  </si>
  <si>
    <t>Sở Thông tin và Truyền Thông</t>
  </si>
  <si>
    <t>Sở Văn hóa, Thể thao và Du lịch</t>
  </si>
  <si>
    <t>Thị xã Ngã Bảy</t>
  </si>
  <si>
    <t>Trường THCS, Tiểu học, Mầm non cấp huyện</t>
  </si>
  <si>
    <t>SỰ NGIỆP Y TẾ</t>
  </si>
  <si>
    <t>C</t>
  </si>
  <si>
    <t>NGHIÊN CỨU KHOA HỌC</t>
  </si>
  <si>
    <t>D</t>
  </si>
  <si>
    <t>VĂN HÓA, THỂ THAO VÀ DU LỊCH</t>
  </si>
  <si>
    <t>E</t>
  </si>
  <si>
    <t>SỰ NGHIỆP KHÁC</t>
  </si>
  <si>
    <t>I</t>
  </si>
  <si>
    <t>BQL các khu công nghiệp</t>
  </si>
  <si>
    <t>Khu Bảo tồn thiên nhiên Lung Ngọc Hoàng</t>
  </si>
  <si>
    <t>Văn phòng Ban An toàn giao thông tỉnh</t>
  </si>
  <si>
    <t>II</t>
  </si>
  <si>
    <t>Cơ quan, đơn vị cấp huyện</t>
  </si>
  <si>
    <t>Cấp tỉnh</t>
  </si>
  <si>
    <t>Đài Phát thanh và Truyền hình tỉnh</t>
  </si>
  <si>
    <t>Sở Lao động - Thương binh và Xã hội</t>
  </si>
  <si>
    <t>Sở Tài nguyên và Môi trường</t>
  </si>
  <si>
    <t>Sở Nông nghiệp và Phát triển nông thôn</t>
  </si>
  <si>
    <t>Ban Quản lý Khu nông nghiệp ứng dụng công nghệ cao tỉnh</t>
  </si>
  <si>
    <t>Ban Quản lý dự án đầu tư xây dựng công trình giao thông tỉnh</t>
  </si>
  <si>
    <t>Ban Quản lý dự án đầu tư xây dựng công trình dân dụng và công nghiệp tỉnh</t>
  </si>
  <si>
    <t>Ban Quản lý dự án đầu tư xây dựng công trìnhcông trình nông nghiệp và phát triển nông thôn tỉnh</t>
  </si>
  <si>
    <t>Văn phòng điều phối Chương trình mục tiêu quốc gia xây dựng nông thôn mới tỉnh</t>
  </si>
  <si>
    <t>Trường Cao đẳng cộng đồng Hậu Giang</t>
  </si>
  <si>
    <t>GIÁO DỤC - ĐÀO TẠO</t>
  </si>
  <si>
    <t>Văn phòng Điều phối Chương trình mục tiêu quốc gia xây dựng nông thôn mới</t>
  </si>
  <si>
    <t>STT</t>
  </si>
  <si>
    <t>Ghi chú</t>
  </si>
  <si>
    <t>Cơ quan, đơn vị</t>
  </si>
  <si>
    <t>BIÊN CHẾ DỰ PHÒNG</t>
  </si>
  <si>
    <t>3.1</t>
  </si>
  <si>
    <t>3.2</t>
  </si>
  <si>
    <t>3.3</t>
  </si>
  <si>
    <t>3.4</t>
  </si>
  <si>
    <t>3.5</t>
  </si>
  <si>
    <t>3.6</t>
  </si>
  <si>
    <t>3.7</t>
  </si>
  <si>
    <t>Huyện Châu Thành</t>
  </si>
  <si>
    <t>3.8</t>
  </si>
  <si>
    <t>Huyện châu Thành</t>
  </si>
  <si>
    <t>Số biên chế đề xuất giảm năm 2020</t>
  </si>
  <si>
    <t>Biên chế giao năm 2020</t>
  </si>
  <si>
    <t>Biên chế  giao năm 2019</t>
  </si>
  <si>
    <t>TỔNG CỘNG (A + B)</t>
  </si>
  <si>
    <t>CẤP TỈNH</t>
  </si>
  <si>
    <t>Văn phòng HĐND tỉnh</t>
  </si>
  <si>
    <t>Sở Kế hoạch và Đầu tư</t>
  </si>
  <si>
    <t>Sở Thông tin và Truyền thông</t>
  </si>
  <si>
    <t>Sở Khoa học và Công nghệ</t>
  </si>
  <si>
    <t>Sở Y tế</t>
  </si>
  <si>
    <t>Thanh tra tỉnh</t>
  </si>
  <si>
    <t>Ban Quản lý các khu công nghiệp tỉnh</t>
  </si>
  <si>
    <t>Ban Dân tộc</t>
  </si>
  <si>
    <t>CẤP HUYỆN</t>
  </si>
  <si>
    <t>HỘI CÓ TÍNH CHẤT ĐẶC THÙ</t>
  </si>
  <si>
    <t>Liên minh Hợp tác xã</t>
  </si>
  <si>
    <t>Liên hiệp các tổ chức hữu nghị</t>
  </si>
  <si>
    <t>Hội Văn học - Nghệ thuật tỉnh</t>
  </si>
  <si>
    <t>Hội Chữ thập đỏ tỉnh</t>
  </si>
  <si>
    <t>Hội Luật gia</t>
  </si>
  <si>
    <t>Hội Nhà báo</t>
  </si>
  <si>
    <t>Hội Nạn nhân chất độc da cam/Dioxin</t>
  </si>
  <si>
    <t>Hội Bảo trợ Người khuyến tật -Trẻ mồ côi - Bệnh nhân nghèo</t>
  </si>
  <si>
    <t>Hội Khuyến học</t>
  </si>
  <si>
    <t>Hội Cựu Thanh niên xung phong</t>
  </si>
  <si>
    <t>Liên hiệp các Hội khoa học và Kỹ thuật</t>
  </si>
  <si>
    <t>Ban đại diện Hội người cao tuổi</t>
  </si>
  <si>
    <t>Hội Người mù</t>
  </si>
  <si>
    <t>Phụ lục 1
GIAO BIÊN CHẾ SỰ NGHIỆP NĂM 2020</t>
  </si>
  <si>
    <t>Số người làm việc giao năm 2020</t>
  </si>
  <si>
    <r>
      <t xml:space="preserve">Hợp đồng lao động
theo Nghị định số
68/2000/NĐ-CP
</t>
    </r>
    <r>
      <rPr>
        <sz val="13"/>
        <rFont val="Times New Roman"/>
        <family val="1"/>
      </rPr>
      <t>(ĐVT: người)</t>
    </r>
  </si>
  <si>
    <t>Ban Quản lý các khu công nghiệp</t>
  </si>
  <si>
    <t>Giảm 326 biên chế
so với số giao năm 2019</t>
  </si>
  <si>
    <t>Giảm 07 so với số giao năm 2019</t>
  </si>
  <si>
    <t>Giảm 326 biên chế viên chức các đơn vị trực thuộc</t>
  </si>
  <si>
    <t>TỔNG CỘNG (A +B +C + D + Đ)</t>
  </si>
  <si>
    <t>Đ</t>
  </si>
  <si>
    <t>TỔNG CỘNG (A + B +C + D + Đ + E)</t>
  </si>
  <si>
    <t>(Ban hành kèm theo Quyết định số: 2251/QĐ-UBND ngày 27 tháng 12 năm 2019
của Ủy ban nhân dân tỉnh Hậu Giang)</t>
  </si>
  <si>
    <r>
      <t xml:space="preserve">Phụ lục 2
GIAO SỐ LƯỢNG NGƯỜI
HỢP ĐỒNG LAO ĐỘNG THEO NGHỊ ĐỊNH SỐ 68/2000/NĐ-CP 
TRONG CÁC CƠ QUAN HÀNH CHÍNH NHÀ NƯỚC NĂM 2020
</t>
    </r>
    <r>
      <rPr>
        <i/>
        <sz val="13"/>
        <rFont val="Times New Roman"/>
        <family val="1"/>
      </rPr>
      <t>(Ban hành kèm theo Quyết định số: 2251/QĐ-UBND ngày 27 tháng 12 năm 2019
của Ủy ban nhân dân tỉnh Hậu Giang)</t>
    </r>
  </si>
  <si>
    <r>
      <t xml:space="preserve">Phụ lục 3
GIAO SỐ LƯỢNG NGƯỜI
HỢP ĐỒNG LAO ĐỘNG THEO NGHỊ ĐỊNH SỐ 68/2000/NĐ-CP 
TRONG CÁC ĐƠN VỊ SỰ NGHIỆP CÔNG LẬP NĂM 2020
</t>
    </r>
    <r>
      <rPr>
        <i/>
        <sz val="13"/>
        <rFont val="Times New Roman"/>
        <family val="1"/>
      </rPr>
      <t>(Ban hành kèm theo Quyết định số: 2251/QĐ-UBND ngày 27 tháng 12 năm 2019
của Ủy ban nhân dân tỉnh Hậu Giang)</t>
    </r>
  </si>
  <si>
    <r>
      <t xml:space="preserve">Phụ lục 4
GIAO SỐ LƯỢNG NGƯỜI LÀM VIỆC 
TRONG CÁC HỘI CÓ TÍNH CHẤT ĐẶC THÙ NĂM 2020
</t>
    </r>
    <r>
      <rPr>
        <i/>
        <sz val="13"/>
        <rFont val="Times New Roman"/>
        <family val="1"/>
      </rPr>
      <t>(Ban hành kèm theo Quyết định số: 2251/QĐ-UBND ngày 27 tháng 12 năm 2019
của Ủy ban nhân dân tỉnh Hậu Giang)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</si>
</sst>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164" formatCode="&quot;\&quot;#,##0;[Red]&quot;\&quot;\-#,##0"/>
    <numFmt numFmtId="165" formatCode="&quot;\&quot;#,##0.00;[Red]&quot;\&quot;\-#,##0.00"/>
    <numFmt numFmtId="166" formatCode="\$#,##0\ ;\(\$#,##0\)"/>
    <numFmt numFmtId="167" formatCode="&quot;\&quot;#,##0;[Red]&quot;\&quot;&quot;\&quot;\-#,##0"/>
    <numFmt numFmtId="168" formatCode="&quot;\&quot;#,##0.00;[Red]&quot;\&quot;&quot;\&quot;&quot;\&quot;&quot;\&quot;&quot;\&quot;&quot;\&quot;\-#,##0.00"/>
    <numFmt numFmtId="169" formatCode="#."/>
    <numFmt numFmtId="170" formatCode="_-&quot;$&quot;* #,##0_-;\-&quot;$&quot;* #,##0_-;_-&quot;$&quot;* &quot;-&quot;_-;_-@_-"/>
    <numFmt numFmtId="171" formatCode="_-* #,##0_-;\-* #,##0_-;_-* &quot;-&quot;_-;_-@_-"/>
    <numFmt numFmtId="172" formatCode="_-* #,##0.00_-;\-* #,##0.00_-;_-* &quot;-&quot;??_-;_-@_-"/>
    <numFmt numFmtId="173" formatCode="_-* #,##0.00\ _F_-;\-* #,##0.00\ _F_-;_-* &quot;-&quot;??\ _F_-;_-@_-"/>
    <numFmt numFmtId="174" formatCode="0.00_)"/>
    <numFmt numFmtId="175" formatCode="0\ \ \ \ "/>
    <numFmt numFmtId="176" formatCode="_ * #,##0_)\ &quot;$&quot;_ ;_ * \(#,##0\)\ &quot;$&quot;_ ;_ * &quot;-&quot;_)\ &quot;$&quot;_ ;_ @_ "/>
    <numFmt numFmtId="177" formatCode="_ * #,##0_)\ _$_ ;_ * \(#,##0\)\ _$_ ;_ * &quot;-&quot;_)\ _$_ ;_ @_ "/>
    <numFmt numFmtId="178" formatCode="_ * #,##0.00_)\ _$_ ;_ * \(#,##0.00\)\ _$_ ;_ * &quot;-&quot;??_)\ _$_ ;_ @_ "/>
    <numFmt numFmtId="179" formatCode="#,##0;[Red]#,##0"/>
  </numFmts>
  <fonts count="55">
    <font>
      <sz val="10"/>
      <name val="Times New Roman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2"/>
      <color indexed="8"/>
      <name val="Times New Roman"/>
      <family val="1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0"/>
      <name val="VN Helvetica"/>
    </font>
    <font>
      <sz val="10"/>
      <name val="VN Helvetica"/>
    </font>
    <font>
      <sz val="8"/>
      <name val="VN Helvetica"/>
    </font>
    <font>
      <sz val="12"/>
      <name val="VNI-Times"/>
    </font>
    <font>
      <b/>
      <sz val="1"/>
      <color indexed="8"/>
      <name val="Courier"/>
      <family val="3"/>
    </font>
    <font>
      <sz val="8"/>
      <name val="Arial"/>
      <family val="2"/>
    </font>
    <font>
      <sz val="10"/>
      <name val="VNI-Times"/>
    </font>
    <font>
      <sz val="12"/>
      <name val="¹UAAA¼"/>
      <family val="3"/>
      <charset val="129"/>
    </font>
    <font>
      <b/>
      <sz val="10"/>
      <name val="Helv"/>
    </font>
    <font>
      <sz val="11"/>
      <name val="VNtimes new roman"/>
    </font>
    <font>
      <b/>
      <sz val="12"/>
      <name val="Helv"/>
    </font>
    <font>
      <sz val="10"/>
      <name val="MS Sans Serif"/>
      <family val="2"/>
    </font>
    <font>
      <b/>
      <sz val="11"/>
      <name val="Helv"/>
    </font>
    <font>
      <b/>
      <i/>
      <sz val="16"/>
      <name val="Helv"/>
    </font>
    <font>
      <sz val="10"/>
      <name val="VNI-Helve-Condense"/>
    </font>
    <font>
      <sz val="14"/>
      <name val="VNI-Times"/>
    </font>
    <font>
      <sz val="10"/>
      <name val="Arial"/>
      <family val="2"/>
    </font>
    <font>
      <b/>
      <sz val="13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i/>
      <sz val="13"/>
      <name val="Times New Roman"/>
      <family val="1"/>
    </font>
    <font>
      <sz val="13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3"/>
      <color rgb="FFC00000"/>
      <name val="Times New Roman"/>
      <family val="1"/>
    </font>
    <font>
      <b/>
      <sz val="13"/>
      <color rgb="FFC00000"/>
      <name val="Times New Roman"/>
      <family val="1"/>
    </font>
    <font>
      <b/>
      <sz val="13"/>
      <color rgb="FFFF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4">
    <xf numFmtId="0" fontId="0" fillId="0" borderId="0"/>
    <xf numFmtId="170" fontId="28" fillId="0" borderId="0" applyFont="0" applyFill="0" applyBorder="0" applyAlignment="0" applyProtection="0"/>
    <xf numFmtId="0" fontId="18" fillId="0" borderId="0"/>
    <xf numFmtId="176" fontId="31" fillId="0" borderId="0" applyFont="0" applyFill="0" applyBorder="0" applyAlignment="0" applyProtection="0"/>
    <xf numFmtId="170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8" fontId="31" fillId="0" borderId="0" applyFont="0" applyFill="0" applyBorder="0" applyAlignment="0" applyProtection="0"/>
    <xf numFmtId="171" fontId="28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2" fontId="28" fillId="0" borderId="0" applyFont="0" applyFill="0" applyBorder="0" applyAlignment="0" applyProtection="0"/>
    <xf numFmtId="177" fontId="31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0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5" fillId="3" borderId="0" applyNumberFormat="0" applyBorder="0" applyAlignment="0" applyProtection="0"/>
    <xf numFmtId="0" fontId="32" fillId="0" borderId="0"/>
    <xf numFmtId="0" fontId="6" fillId="20" borderId="1" applyNumberFormat="0" applyAlignment="0" applyProtection="0"/>
    <xf numFmtId="0" fontId="33" fillId="0" borderId="0"/>
    <xf numFmtId="0" fontId="7" fillId="21" borderId="2" applyNumberFormat="0" applyAlignment="0" applyProtection="0"/>
    <xf numFmtId="3" fontId="18" fillId="0" borderId="0" applyFont="0" applyFill="0" applyBorder="0" applyAlignment="0" applyProtection="0"/>
    <xf numFmtId="173" fontId="34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18" fillId="0" borderId="0" applyFont="0" applyFill="0" applyBorder="0" applyAlignment="0" applyProtection="0"/>
    <xf numFmtId="0" fontId="9" fillId="4" borderId="0" applyNumberFormat="0" applyBorder="0" applyAlignment="0" applyProtection="0"/>
    <xf numFmtId="38" fontId="30" fillId="22" borderId="0" applyNumberFormat="0" applyBorder="0" applyAlignment="0" applyProtection="0"/>
    <xf numFmtId="0" fontId="35" fillId="0" borderId="0">
      <alignment horizontal="left"/>
    </xf>
    <xf numFmtId="0" fontId="20" fillId="0" borderId="3" applyNumberFormat="0" applyAlignment="0" applyProtection="0">
      <alignment horizontal="left" vertical="center"/>
    </xf>
    <xf numFmtId="0" fontId="20" fillId="0" borderId="4">
      <alignment horizontal="left" vertical="center"/>
    </xf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169" fontId="29" fillId="0" borderId="0">
      <protection locked="0"/>
    </xf>
    <xf numFmtId="169" fontId="29" fillId="0" borderId="0">
      <protection locked="0"/>
    </xf>
    <xf numFmtId="177" fontId="31" fillId="0" borderId="0" applyFont="0" applyFill="0" applyBorder="0" applyAlignment="0" applyProtection="0"/>
    <xf numFmtId="10" fontId="30" fillId="22" borderId="6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36" fillId="0" borderId="0"/>
    <xf numFmtId="0" fontId="12" fillId="0" borderId="7" applyNumberFormat="0" applyFill="0" applyAlignment="0" applyProtection="0"/>
    <xf numFmtId="0" fontId="37" fillId="0" borderId="8"/>
    <xf numFmtId="0" fontId="13" fillId="23" borderId="0" applyNumberFormat="0" applyBorder="0" applyAlignment="0" applyProtection="0"/>
    <xf numFmtId="174" fontId="38" fillId="0" borderId="0"/>
    <xf numFmtId="0" fontId="41" fillId="0" borderId="0"/>
    <xf numFmtId="0" fontId="41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0" fillId="0" borderId="0"/>
    <xf numFmtId="0" fontId="2" fillId="0" borderId="0"/>
    <xf numFmtId="0" fontId="50" fillId="0" borderId="0"/>
    <xf numFmtId="0" fontId="2" fillId="0" borderId="0"/>
    <xf numFmtId="0" fontId="2" fillId="0" borderId="0"/>
    <xf numFmtId="0" fontId="18" fillId="0" borderId="0"/>
    <xf numFmtId="0" fontId="50" fillId="0" borderId="0"/>
    <xf numFmtId="0" fontId="41" fillId="0" borderId="0"/>
    <xf numFmtId="0" fontId="18" fillId="24" borderId="9" applyNumberFormat="0" applyFont="0" applyAlignment="0" applyProtection="0"/>
    <xf numFmtId="0" fontId="14" fillId="20" borderId="10" applyNumberFormat="0" applyAlignment="0" applyProtection="0"/>
    <xf numFmtId="10" fontId="1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17" fillId="22" borderId="6">
      <alignment horizontal="center" vertical="center"/>
      <protection locked="0"/>
    </xf>
    <xf numFmtId="0" fontId="17" fillId="22" borderId="6">
      <alignment horizontal="left" vertical="center"/>
      <protection locked="0"/>
    </xf>
    <xf numFmtId="0" fontId="17" fillId="22" borderId="6">
      <alignment horizontal="center" vertical="center"/>
      <protection locked="0"/>
    </xf>
    <xf numFmtId="0" fontId="1" fillId="22" borderId="6">
      <alignment horizontal="left" vertical="center"/>
      <protection locked="0"/>
    </xf>
    <xf numFmtId="0" fontId="37" fillId="0" borderId="0"/>
    <xf numFmtId="0" fontId="15" fillId="0" borderId="0" applyNumberFormat="0" applyFill="0" applyBorder="0" applyAlignment="0" applyProtection="0"/>
    <xf numFmtId="0" fontId="18" fillId="0" borderId="11" applyNumberFormat="0" applyFont="0" applyFill="0" applyAlignment="0" applyProtection="0"/>
    <xf numFmtId="175" fontId="39" fillId="0" borderId="0"/>
    <xf numFmtId="5" fontId="25" fillId="0" borderId="12">
      <alignment horizontal="left" vertical="top"/>
    </xf>
    <xf numFmtId="5" fontId="26" fillId="0" borderId="13">
      <alignment horizontal="left" vertical="top"/>
    </xf>
    <xf numFmtId="0" fontId="27" fillId="0" borderId="13">
      <alignment horizontal="left" vertical="center"/>
    </xf>
    <xf numFmtId="0" fontId="16" fillId="0" borderId="0" applyNumberForma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22" fillId="0" borderId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4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2" fillId="25" borderId="0" xfId="0" applyFont="1" applyFill="1" applyAlignment="1">
      <alignment horizontal="center" vertical="center"/>
    </xf>
    <xf numFmtId="0" fontId="43" fillId="0" borderId="6" xfId="0" applyFont="1" applyBorder="1" applyAlignment="1">
      <alignment horizontal="center" vertical="center" wrapText="1"/>
    </xf>
    <xf numFmtId="49" fontId="44" fillId="25" borderId="6" xfId="0" applyNumberFormat="1" applyFont="1" applyFill="1" applyBorder="1" applyAlignment="1">
      <alignment horizontal="center" vertical="center" wrapText="1"/>
    </xf>
    <xf numFmtId="0" fontId="44" fillId="25" borderId="6" xfId="0" applyFont="1" applyFill="1" applyBorder="1" applyAlignment="1">
      <alignment horizontal="center" vertical="center" wrapText="1"/>
    </xf>
    <xf numFmtId="49" fontId="46" fillId="25" borderId="6" xfId="0" applyNumberFormat="1" applyFont="1" applyFill="1" applyBorder="1" applyAlignment="1">
      <alignment horizontal="center" vertical="center" wrapText="1"/>
    </xf>
    <xf numFmtId="49" fontId="42" fillId="25" borderId="6" xfId="0" applyNumberFormat="1" applyFont="1" applyFill="1" applyBorder="1" applyAlignment="1">
      <alignment horizontal="center" vertical="center" wrapText="1"/>
    </xf>
    <xf numFmtId="179" fontId="42" fillId="0" borderId="12" xfId="0" applyNumberFormat="1" applyFont="1" applyBorder="1" applyAlignment="1">
      <alignment horizontal="center" vertical="center" wrapText="1"/>
    </xf>
    <xf numFmtId="49" fontId="42" fillId="0" borderId="12" xfId="0" applyNumberFormat="1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49" fontId="42" fillId="25" borderId="12" xfId="0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44" fillId="25" borderId="6" xfId="0" applyFont="1" applyFill="1" applyBorder="1" applyAlignment="1">
      <alignment horizontal="left" vertical="center" wrapText="1"/>
    </xf>
    <xf numFmtId="0" fontId="2" fillId="25" borderId="0" xfId="0" applyFont="1" applyFill="1" applyAlignment="1">
      <alignment horizontal="left" vertical="center"/>
    </xf>
    <xf numFmtId="0" fontId="42" fillId="0" borderId="0" xfId="0" applyFont="1" applyAlignment="1">
      <alignment horizontal="center" vertical="center" wrapText="1"/>
    </xf>
    <xf numFmtId="0" fontId="44" fillId="0" borderId="0" xfId="0" applyFont="1"/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 wrapText="1"/>
    </xf>
    <xf numFmtId="1" fontId="42" fillId="0" borderId="14" xfId="0" applyNumberFormat="1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6" xfId="0" applyFont="1" applyBorder="1" applyAlignment="1">
      <alignment horizontal="left" vertical="center"/>
    </xf>
    <xf numFmtId="0" fontId="44" fillId="0" borderId="6" xfId="0" applyFont="1" applyBorder="1" applyAlignment="1">
      <alignment horizontal="left" vertical="center" wrapText="1"/>
    </xf>
    <xf numFmtId="0" fontId="52" fillId="0" borderId="6" xfId="0" applyFont="1" applyBorder="1" applyAlignment="1">
      <alignment horizontal="center" vertical="center" wrapText="1"/>
    </xf>
    <xf numFmtId="0" fontId="49" fillId="22" borderId="6" xfId="0" applyFont="1" applyFill="1" applyBorder="1" applyAlignment="1">
      <alignment horizontal="left" vertical="center" wrapText="1"/>
    </xf>
    <xf numFmtId="49" fontId="44" fillId="22" borderId="6" xfId="0" applyNumberFormat="1" applyFont="1" applyFill="1" applyBorder="1" applyAlignment="1">
      <alignment horizontal="left" vertical="center" wrapText="1"/>
    </xf>
    <xf numFmtId="49" fontId="42" fillId="0" borderId="6" xfId="0" applyNumberFormat="1" applyFont="1" applyBorder="1" applyAlignment="1">
      <alignment horizontal="center" vertical="center" wrapText="1"/>
    </xf>
    <xf numFmtId="49" fontId="42" fillId="22" borderId="6" xfId="0" applyNumberFormat="1" applyFont="1" applyFill="1" applyBorder="1" applyAlignment="1">
      <alignment horizontal="left" vertical="center" wrapText="1"/>
    </xf>
    <xf numFmtId="1" fontId="42" fillId="0" borderId="6" xfId="0" applyNumberFormat="1" applyFont="1" applyBorder="1" applyAlignment="1">
      <alignment horizontal="center" vertical="center" wrapText="1"/>
    </xf>
    <xf numFmtId="1" fontId="44" fillId="0" borderId="6" xfId="0" applyNumberFormat="1" applyFont="1" applyBorder="1" applyAlignment="1">
      <alignment horizontal="center" vertical="center"/>
    </xf>
    <xf numFmtId="1" fontId="44" fillId="0" borderId="6" xfId="0" applyNumberFormat="1" applyFont="1" applyBorder="1" applyAlignment="1">
      <alignment horizontal="center" vertical="center" wrapText="1"/>
    </xf>
    <xf numFmtId="179" fontId="44" fillId="0" borderId="0" xfId="0" applyNumberFormat="1" applyFont="1" applyFill="1" applyAlignment="1">
      <alignment horizontal="center"/>
    </xf>
    <xf numFmtId="179" fontId="44" fillId="0" borderId="0" xfId="0" applyNumberFormat="1" applyFont="1"/>
    <xf numFmtId="3" fontId="42" fillId="0" borderId="6" xfId="0" applyNumberFormat="1" applyFont="1" applyBorder="1" applyAlignment="1">
      <alignment horizontal="center" vertical="center" wrapText="1"/>
    </xf>
    <xf numFmtId="179" fontId="44" fillId="0" borderId="6" xfId="0" applyNumberFormat="1" applyFont="1" applyBorder="1" applyAlignment="1">
      <alignment horizontal="center" vertical="center" wrapText="1"/>
    </xf>
    <xf numFmtId="3" fontId="42" fillId="25" borderId="6" xfId="0" applyNumberFormat="1" applyFont="1" applyFill="1" applyBorder="1" applyAlignment="1">
      <alignment horizontal="center" vertical="center" wrapText="1"/>
    </xf>
    <xf numFmtId="3" fontId="44" fillId="0" borderId="6" xfId="0" applyNumberFormat="1" applyFont="1" applyBorder="1" applyAlignment="1">
      <alignment horizontal="center" vertical="center" wrapText="1"/>
    </xf>
    <xf numFmtId="179" fontId="44" fillId="0" borderId="6" xfId="0" applyNumberFormat="1" applyFont="1" applyFill="1" applyBorder="1" applyAlignment="1">
      <alignment horizontal="center" vertical="center" wrapText="1"/>
    </xf>
    <xf numFmtId="179" fontId="42" fillId="0" borderId="6" xfId="0" applyNumberFormat="1" applyFont="1" applyFill="1" applyBorder="1" applyAlignment="1">
      <alignment horizontal="center" vertical="center" wrapText="1"/>
    </xf>
    <xf numFmtId="179" fontId="44" fillId="25" borderId="6" xfId="0" applyNumberFormat="1" applyFont="1" applyFill="1" applyBorder="1" applyAlignment="1">
      <alignment horizontal="center" vertical="center" wrapText="1"/>
    </xf>
    <xf numFmtId="179" fontId="42" fillId="0" borderId="6" xfId="0" applyNumberFormat="1" applyFont="1" applyBorder="1" applyAlignment="1">
      <alignment horizontal="center" vertical="center" wrapText="1"/>
    </xf>
    <xf numFmtId="49" fontId="42" fillId="0" borderId="6" xfId="0" applyNumberFormat="1" applyFont="1" applyBorder="1" applyAlignment="1">
      <alignment horizontal="left" vertical="center" wrapText="1"/>
    </xf>
    <xf numFmtId="49" fontId="44" fillId="0" borderId="6" xfId="0" applyNumberFormat="1" applyFont="1" applyBorder="1" applyAlignment="1">
      <alignment horizontal="left" vertical="center" wrapText="1"/>
    </xf>
    <xf numFmtId="0" fontId="42" fillId="22" borderId="6" xfId="0" applyFont="1" applyFill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44" fillId="0" borderId="6" xfId="0" applyFont="1" applyFill="1" applyBorder="1" applyAlignment="1">
      <alignment horizontal="left" vertical="center" wrapText="1"/>
    </xf>
    <xf numFmtId="49" fontId="44" fillId="0" borderId="6" xfId="0" applyNumberFormat="1" applyFont="1" applyFill="1" applyBorder="1" applyAlignment="1">
      <alignment horizontal="left" vertical="center" wrapText="1"/>
    </xf>
    <xf numFmtId="0" fontId="44" fillId="0" borderId="0" xfId="0" applyFont="1" applyAlignment="1">
      <alignment horizontal="left"/>
    </xf>
    <xf numFmtId="179" fontId="42" fillId="0" borderId="15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Border="1" applyAlignment="1">
      <alignment horizontal="center" vertical="center" wrapText="1"/>
    </xf>
    <xf numFmtId="3" fontId="53" fillId="0" borderId="6" xfId="0" quotePrefix="1" applyNumberFormat="1" applyFont="1" applyBorder="1" applyAlignment="1">
      <alignment horizontal="center" vertical="center" wrapText="1"/>
    </xf>
    <xf numFmtId="3" fontId="44" fillId="0" borderId="6" xfId="0" applyNumberFormat="1" applyFont="1" applyFill="1" applyBorder="1" applyAlignment="1">
      <alignment horizontal="center" vertical="center" wrapText="1"/>
    </xf>
    <xf numFmtId="3" fontId="44" fillId="22" borderId="6" xfId="0" applyNumberFormat="1" applyFont="1" applyFill="1" applyBorder="1" applyAlignment="1">
      <alignment horizontal="center" vertical="center" wrapText="1"/>
    </xf>
    <xf numFmtId="0" fontId="42" fillId="0" borderId="6" xfId="0" applyFont="1" applyFill="1" applyBorder="1" applyAlignment="1">
      <alignment horizontal="center" vertical="center" wrapText="1"/>
    </xf>
    <xf numFmtId="0" fontId="42" fillId="0" borderId="6" xfId="0" applyFont="1" applyFill="1" applyBorder="1" applyAlignment="1">
      <alignment horizontal="left" vertical="center" wrapText="1"/>
    </xf>
    <xf numFmtId="3" fontId="42" fillId="0" borderId="6" xfId="0" applyNumberFormat="1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44" fillId="0" borderId="0" xfId="0" applyFont="1" applyFill="1"/>
    <xf numFmtId="0" fontId="48" fillId="0" borderId="0" xfId="0" applyFont="1" applyBorder="1" applyAlignment="1">
      <alignment horizontal="center" vertical="top" wrapText="1"/>
    </xf>
    <xf numFmtId="0" fontId="44" fillId="0" borderId="0" xfId="0" applyFont="1" applyFill="1" applyBorder="1"/>
    <xf numFmtId="3" fontId="44" fillId="25" borderId="6" xfId="0" applyNumberFormat="1" applyFont="1" applyFill="1" applyBorder="1" applyAlignment="1">
      <alignment horizontal="center" vertical="center" wrapText="1"/>
    </xf>
    <xf numFmtId="179" fontId="54" fillId="0" borderId="12" xfId="0" applyNumberFormat="1" applyFont="1" applyBorder="1" applyAlignment="1">
      <alignment horizontal="center" vertical="center" wrapText="1"/>
    </xf>
    <xf numFmtId="3" fontId="44" fillId="0" borderId="0" xfId="0" applyNumberFormat="1" applyFont="1"/>
    <xf numFmtId="0" fontId="42" fillId="0" borderId="16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top" wrapText="1"/>
    </xf>
    <xf numFmtId="0" fontId="42" fillId="0" borderId="16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top"/>
    </xf>
  </cellXfs>
  <cellStyles count="134">
    <cellStyle name="_x0001_" xfId="1"/>
    <cellStyle name="??_kc-elec system check list" xfId="2"/>
    <cellStyle name="_KT (2)" xfId="3"/>
    <cellStyle name="_KT (2)_1" xfId="4"/>
    <cellStyle name="_KT (2)_2" xfId="5"/>
    <cellStyle name="_KT (2)_2_TG-TH" xfId="6"/>
    <cellStyle name="_KT (2)_3" xfId="7"/>
    <cellStyle name="_KT (2)_3_TG-TH" xfId="8"/>
    <cellStyle name="_KT (2)_4" xfId="9"/>
    <cellStyle name="_KT (2)_4_TG-TH" xfId="10"/>
    <cellStyle name="_KT (2)_5" xfId="11"/>
    <cellStyle name="_KT (2)_TG-TH" xfId="12"/>
    <cellStyle name="_KT_TG" xfId="13"/>
    <cellStyle name="_KT_TG_1" xfId="14"/>
    <cellStyle name="_KT_TG_2" xfId="15"/>
    <cellStyle name="_KT_TG_3" xfId="16"/>
    <cellStyle name="_KT_TG_4" xfId="17"/>
    <cellStyle name="_TG-TH" xfId="18"/>
    <cellStyle name="_TG-TH_1" xfId="19"/>
    <cellStyle name="_TG-TH_2" xfId="20"/>
    <cellStyle name="_TG-TH_3" xfId="21"/>
    <cellStyle name="_TG-TH_4" xfId="22"/>
    <cellStyle name="20% - Accent1 2" xfId="23"/>
    <cellStyle name="20% - Accent2 2" xfId="24"/>
    <cellStyle name="20% - Accent3 2" xfId="25"/>
    <cellStyle name="20% - Accent4 2" xfId="26"/>
    <cellStyle name="20% - Accent5 2" xfId="27"/>
    <cellStyle name="20% - Accent6 2" xfId="28"/>
    <cellStyle name="40% - Accent1 2" xfId="29"/>
    <cellStyle name="40% - Accent2 2" xfId="30"/>
    <cellStyle name="40% - Accent3 2" xfId="31"/>
    <cellStyle name="40% - Accent4 2" xfId="32"/>
    <cellStyle name="40% - Accent5 2" xfId="33"/>
    <cellStyle name="40% - Accent6 2" xfId="34"/>
    <cellStyle name="60% - Accent1 2" xfId="35"/>
    <cellStyle name="60% - Accent2 2" xfId="36"/>
    <cellStyle name="60% - Accent3 2" xfId="37"/>
    <cellStyle name="60% - Accent4 2" xfId="38"/>
    <cellStyle name="60% - Accent5 2" xfId="39"/>
    <cellStyle name="60% - Accent6 2" xfId="40"/>
    <cellStyle name="Accent1 2" xfId="41"/>
    <cellStyle name="Accent2 2" xfId="42"/>
    <cellStyle name="Accent3 2" xfId="43"/>
    <cellStyle name="Accent4 2" xfId="44"/>
    <cellStyle name="Accent5 2" xfId="45"/>
    <cellStyle name="Accent6 2" xfId="46"/>
    <cellStyle name="AeE­ [0]_INQUIRY ¿µ¾÷AßAø " xfId="47"/>
    <cellStyle name="AeE­_INQUIRY ¿µ¾÷AßAø " xfId="48"/>
    <cellStyle name="AÞ¸¶ [0]_INQUIRY ¿?¾÷AßAø " xfId="49"/>
    <cellStyle name="AÞ¸¶_INQUIRY ¿?¾÷AßAø " xfId="50"/>
    <cellStyle name="AutoFormat Options" xfId="51"/>
    <cellStyle name="Bad 2" xfId="52"/>
    <cellStyle name="C?AØ_¿?¾÷CoE² " xfId="53"/>
    <cellStyle name="Calculation 2" xfId="54"/>
    <cellStyle name="category" xfId="55"/>
    <cellStyle name="Check Cell 2" xfId="56"/>
    <cellStyle name="Comma0" xfId="57"/>
    <cellStyle name="Co聭ma_Sheet1" xfId="58"/>
    <cellStyle name="Currency0" xfId="59"/>
    <cellStyle name="Date" xfId="60"/>
    <cellStyle name="Explanatory Text 2" xfId="61"/>
    <cellStyle name="Fixed" xfId="62"/>
    <cellStyle name="Good 2" xfId="63"/>
    <cellStyle name="Grey" xfId="64"/>
    <cellStyle name="HEADER" xfId="65"/>
    <cellStyle name="Header1" xfId="66"/>
    <cellStyle name="Header2" xfId="67"/>
    <cellStyle name="Heading 1 2" xfId="68"/>
    <cellStyle name="Heading 2 2" xfId="69"/>
    <cellStyle name="Heading 3 2" xfId="70"/>
    <cellStyle name="Heading 4 2" xfId="71"/>
    <cellStyle name="Heading1" xfId="72"/>
    <cellStyle name="Heading2" xfId="73"/>
    <cellStyle name="i·0" xfId="74"/>
    <cellStyle name="Input [yellow]" xfId="75"/>
    <cellStyle name="Input 2" xfId="76"/>
    <cellStyle name="Input 3" xfId="77"/>
    <cellStyle name="Line" xfId="78"/>
    <cellStyle name="Linked Cell 2" xfId="79"/>
    <cellStyle name="Model" xfId="80"/>
    <cellStyle name="Neutral 2" xfId="81"/>
    <cellStyle name="Normal" xfId="0" builtinId="0"/>
    <cellStyle name="Normal - Style1" xfId="82"/>
    <cellStyle name="Normal 10" xfId="83"/>
    <cellStyle name="Normal 11" xfId="84"/>
    <cellStyle name="Normal 12" xfId="85"/>
    <cellStyle name="Normal 13" xfId="86"/>
    <cellStyle name="Normal 14" xfId="87"/>
    <cellStyle name="Normal 15" xfId="88"/>
    <cellStyle name="Normal 16" xfId="89"/>
    <cellStyle name="Normal 17" xfId="90"/>
    <cellStyle name="Normal 18" xfId="91"/>
    <cellStyle name="Normal 19" xfId="92"/>
    <cellStyle name="Normal 2" xfId="93"/>
    <cellStyle name="Normal 2 2" xfId="94"/>
    <cellStyle name="Normal 3" xfId="95"/>
    <cellStyle name="Normal 4" xfId="96"/>
    <cellStyle name="Normal 5" xfId="97"/>
    <cellStyle name="Normal 6" xfId="98"/>
    <cellStyle name="Normal 7" xfId="99"/>
    <cellStyle name="Normal 8" xfId="100"/>
    <cellStyle name="Normal 9" xfId="101"/>
    <cellStyle name="Note 2" xfId="102"/>
    <cellStyle name="Output 2" xfId="103"/>
    <cellStyle name="Percent [2]" xfId="104"/>
    <cellStyle name="S—_x0008_" xfId="105"/>
    <cellStyle name="Style 1" xfId="106"/>
    <cellStyle name="Style 2" xfId="107"/>
    <cellStyle name="Style 3" xfId="108"/>
    <cellStyle name="Style 4" xfId="109"/>
    <cellStyle name="Style 5" xfId="110"/>
    <cellStyle name="style2" xfId="111"/>
    <cellStyle name="style3" xfId="112"/>
    <cellStyle name="style4" xfId="113"/>
    <cellStyle name="style7" xfId="114"/>
    <cellStyle name="subhead" xfId="115"/>
    <cellStyle name="Title 2" xfId="116"/>
    <cellStyle name="Total 2" xfId="117"/>
    <cellStyle name="viet" xfId="118"/>
    <cellStyle name="vnhead3" xfId="119"/>
    <cellStyle name="vntxt1" xfId="120"/>
    <cellStyle name="vntxt2" xfId="121"/>
    <cellStyle name="Warning Text 2" xfId="122"/>
    <cellStyle name="똿뗦먛귟 [0.00]_PRODUCT DETAIL Q1" xfId="123"/>
    <cellStyle name="똿뗦먛귟_PRODUCT DETAIL Q1" xfId="124"/>
    <cellStyle name="믅됞 [0.00]_PRODUCT DETAIL Q1" xfId="125"/>
    <cellStyle name="믅됞_PRODUCT DETAIL Q1" xfId="126"/>
    <cellStyle name="백분율_HOBONG" xfId="127"/>
    <cellStyle name="뷭?_BOOKSHIP" xfId="128"/>
    <cellStyle name="콤마 [0]_1202" xfId="129"/>
    <cellStyle name="콤마_1202" xfId="130"/>
    <cellStyle name="통화 [0]_1202" xfId="131"/>
    <cellStyle name="통화_1202" xfId="132"/>
    <cellStyle name="표준_(정보부문)월별인원계획" xfId="1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6"/>
  <sheetViews>
    <sheetView topLeftCell="A7" zoomScale="70" zoomScaleNormal="70" workbookViewId="0">
      <pane ySplit="720" activePane="bottomLeft"/>
      <selection activeCell="E4" sqref="B1:E1048576"/>
      <selection pane="bottomLeft" activeCell="L13" sqref="L13"/>
    </sheetView>
  </sheetViews>
  <sheetFormatPr defaultRowHeight="16.5"/>
  <cols>
    <col min="1" max="1" width="6.5" style="19" customWidth="1"/>
    <col min="2" max="2" width="44.1640625" style="51" customWidth="1"/>
    <col min="3" max="4" width="12.33203125" style="19" hidden="1" customWidth="1"/>
    <col min="5" max="5" width="18.1640625" style="19" customWidth="1"/>
    <col min="6" max="6" width="32.33203125" style="19" customWidth="1"/>
    <col min="7" max="9" width="9.33203125" style="19"/>
    <col min="10" max="10" width="9.6640625" style="19" bestFit="1" customWidth="1"/>
    <col min="11" max="16384" width="9.33203125" style="19"/>
  </cols>
  <sheetData>
    <row r="1" spans="1:10" ht="36.75" customHeight="1">
      <c r="A1" s="69" t="s">
        <v>88</v>
      </c>
      <c r="B1" s="69"/>
      <c r="C1" s="69"/>
      <c r="D1" s="69"/>
      <c r="E1" s="69"/>
      <c r="F1" s="69"/>
    </row>
    <row r="2" spans="1:10" s="63" customFormat="1" ht="42" customHeight="1">
      <c r="A2" s="70" t="s">
        <v>98</v>
      </c>
      <c r="B2" s="70"/>
      <c r="C2" s="70"/>
      <c r="D2" s="70"/>
      <c r="E2" s="70"/>
      <c r="F2" s="70"/>
    </row>
    <row r="3" spans="1:10" ht="18.75" customHeight="1">
      <c r="A3" s="62"/>
      <c r="B3" s="62"/>
      <c r="C3" s="62"/>
      <c r="D3" s="62"/>
      <c r="E3" s="62"/>
      <c r="F3" s="62"/>
    </row>
    <row r="4" spans="1:10" ht="38.25" customHeight="1">
      <c r="A4" s="12" t="s">
        <v>46</v>
      </c>
      <c r="B4" s="12" t="s">
        <v>48</v>
      </c>
      <c r="C4" s="52" t="s">
        <v>62</v>
      </c>
      <c r="D4" s="11" t="s">
        <v>60</v>
      </c>
      <c r="E4" s="65" t="s">
        <v>61</v>
      </c>
      <c r="F4" s="12" t="s">
        <v>47</v>
      </c>
    </row>
    <row r="5" spans="1:10" ht="36.75" customHeight="1">
      <c r="A5" s="67" t="s">
        <v>97</v>
      </c>
      <c r="B5" s="68"/>
      <c r="C5" s="37">
        <f>C6+C18+C20+C22+C24+C56</f>
        <v>14725</v>
      </c>
      <c r="D5" s="54">
        <f>SUM(D6,D18,D56,D22,D24)</f>
        <v>-326</v>
      </c>
      <c r="E5" s="37">
        <f>E6+E18+E20+E22+E24+E56</f>
        <v>14399</v>
      </c>
      <c r="F5" s="4" t="s">
        <v>92</v>
      </c>
      <c r="J5" s="66"/>
    </row>
    <row r="6" spans="1:10" ht="24" customHeight="1">
      <c r="A6" s="3" t="s">
        <v>0</v>
      </c>
      <c r="B6" s="45" t="s">
        <v>44</v>
      </c>
      <c r="C6" s="37">
        <f>C7+C8+C9</f>
        <v>9943</v>
      </c>
      <c r="D6" s="37">
        <f>D7+D8+D9</f>
        <v>0</v>
      </c>
      <c r="E6" s="37">
        <f>E7+E8+E9</f>
        <v>9943</v>
      </c>
      <c r="F6" s="4"/>
    </row>
    <row r="7" spans="1:10" ht="25.5" customHeight="1">
      <c r="A7" s="4">
        <v>1</v>
      </c>
      <c r="B7" s="46" t="s">
        <v>15</v>
      </c>
      <c r="C7" s="55">
        <v>1512</v>
      </c>
      <c r="D7" s="55">
        <v>0</v>
      </c>
      <c r="E7" s="40">
        <f>C7-ABS(D7)</f>
        <v>1512</v>
      </c>
      <c r="F7" s="4"/>
    </row>
    <row r="8" spans="1:10" ht="24.75" customHeight="1">
      <c r="A8" s="4">
        <v>2</v>
      </c>
      <c r="B8" s="46" t="s">
        <v>35</v>
      </c>
      <c r="C8" s="55">
        <v>125</v>
      </c>
      <c r="D8" s="55">
        <v>0</v>
      </c>
      <c r="E8" s="40">
        <f>C8-ABS(D8)</f>
        <v>125</v>
      </c>
      <c r="F8" s="4"/>
    </row>
    <row r="9" spans="1:10" ht="34.5" customHeight="1">
      <c r="A9" s="4">
        <v>3</v>
      </c>
      <c r="B9" s="46" t="s">
        <v>19</v>
      </c>
      <c r="C9" s="40">
        <f>SUM(C10:C17)</f>
        <v>8306</v>
      </c>
      <c r="D9" s="40">
        <f>SUM(D10:D17)</f>
        <v>0</v>
      </c>
      <c r="E9" s="40">
        <f>SUM(E10:E17)</f>
        <v>8306</v>
      </c>
      <c r="F9" s="4"/>
    </row>
    <row r="10" spans="1:10" ht="18" customHeight="1">
      <c r="A10" s="4" t="s">
        <v>50</v>
      </c>
      <c r="B10" s="16" t="s">
        <v>2</v>
      </c>
      <c r="C10" s="55">
        <v>924</v>
      </c>
      <c r="D10" s="55">
        <v>0</v>
      </c>
      <c r="E10" s="40">
        <f t="shared" ref="E10:E17" si="0">C10-D10</f>
        <v>924</v>
      </c>
      <c r="F10" s="4"/>
    </row>
    <row r="11" spans="1:10" ht="18" customHeight="1">
      <c r="A11" s="4" t="s">
        <v>51</v>
      </c>
      <c r="B11" s="26" t="s">
        <v>18</v>
      </c>
      <c r="C11" s="55">
        <v>663</v>
      </c>
      <c r="D11" s="55">
        <v>0</v>
      </c>
      <c r="E11" s="40">
        <f t="shared" si="0"/>
        <v>663</v>
      </c>
      <c r="F11" s="4"/>
    </row>
    <row r="12" spans="1:10" ht="18" customHeight="1">
      <c r="A12" s="4" t="s">
        <v>52</v>
      </c>
      <c r="B12" s="26" t="s">
        <v>5</v>
      </c>
      <c r="C12" s="55">
        <v>903</v>
      </c>
      <c r="D12" s="55">
        <v>0</v>
      </c>
      <c r="E12" s="40">
        <f t="shared" si="0"/>
        <v>903</v>
      </c>
      <c r="F12" s="4"/>
    </row>
    <row r="13" spans="1:10" ht="18" customHeight="1">
      <c r="A13" s="4" t="s">
        <v>53</v>
      </c>
      <c r="B13" s="26" t="s">
        <v>4</v>
      </c>
      <c r="C13" s="55">
        <v>985</v>
      </c>
      <c r="D13" s="55">
        <v>0</v>
      </c>
      <c r="E13" s="40">
        <f t="shared" si="0"/>
        <v>985</v>
      </c>
      <c r="F13" s="4"/>
    </row>
    <row r="14" spans="1:10" ht="18" customHeight="1">
      <c r="A14" s="4" t="s">
        <v>54</v>
      </c>
      <c r="B14" s="26" t="s">
        <v>3</v>
      </c>
      <c r="C14" s="55">
        <v>1062</v>
      </c>
      <c r="D14" s="55">
        <v>0</v>
      </c>
      <c r="E14" s="40">
        <f t="shared" si="0"/>
        <v>1062</v>
      </c>
      <c r="F14" s="4"/>
    </row>
    <row r="15" spans="1:10" ht="18" customHeight="1">
      <c r="A15" s="4" t="s">
        <v>55</v>
      </c>
      <c r="B15" s="26" t="s">
        <v>1</v>
      </c>
      <c r="C15" s="55">
        <v>1826</v>
      </c>
      <c r="D15" s="55">
        <v>0</v>
      </c>
      <c r="E15" s="40">
        <f t="shared" si="0"/>
        <v>1826</v>
      </c>
      <c r="F15" s="4"/>
    </row>
    <row r="16" spans="1:10" ht="18" customHeight="1">
      <c r="A16" s="4" t="s">
        <v>56</v>
      </c>
      <c r="B16" s="26" t="s">
        <v>59</v>
      </c>
      <c r="C16" s="55">
        <v>871</v>
      </c>
      <c r="D16" s="55">
        <v>0</v>
      </c>
      <c r="E16" s="40">
        <f t="shared" si="0"/>
        <v>871</v>
      </c>
      <c r="F16" s="4"/>
    </row>
    <row r="17" spans="1:6" ht="18" customHeight="1">
      <c r="A17" s="4" t="s">
        <v>58</v>
      </c>
      <c r="B17" s="26" t="s">
        <v>6</v>
      </c>
      <c r="C17" s="56">
        <v>1072</v>
      </c>
      <c r="D17" s="55">
        <v>0</v>
      </c>
      <c r="E17" s="40">
        <f t="shared" si="0"/>
        <v>1072</v>
      </c>
      <c r="F17" s="4"/>
    </row>
    <row r="18" spans="1:6" ht="27.75" customHeight="1">
      <c r="A18" s="3" t="s">
        <v>10</v>
      </c>
      <c r="B18" s="31" t="s">
        <v>20</v>
      </c>
      <c r="C18" s="39">
        <f>SUM(C19)</f>
        <v>2908</v>
      </c>
      <c r="D18" s="39">
        <f>SUM(D19)</f>
        <v>-326</v>
      </c>
      <c r="E18" s="39">
        <f>SUM(E19)</f>
        <v>2582</v>
      </c>
      <c r="F18" s="27"/>
    </row>
    <row r="19" spans="1:6" ht="33">
      <c r="A19" s="3"/>
      <c r="B19" s="29" t="s">
        <v>69</v>
      </c>
      <c r="C19" s="56">
        <v>2908</v>
      </c>
      <c r="D19" s="56">
        <v>-326</v>
      </c>
      <c r="E19" s="40">
        <f>C19-ABS(D19)</f>
        <v>2582</v>
      </c>
      <c r="F19" s="4" t="s">
        <v>94</v>
      </c>
    </row>
    <row r="20" spans="1:6" ht="27" customHeight="1">
      <c r="A20" s="3" t="s">
        <v>21</v>
      </c>
      <c r="B20" s="47" t="s">
        <v>22</v>
      </c>
      <c r="C20" s="39">
        <f>SUM(C21)</f>
        <v>23</v>
      </c>
      <c r="D20" s="39">
        <f>SUM(D21)</f>
        <v>0</v>
      </c>
      <c r="E20" s="39">
        <f>SUM(E21)</f>
        <v>23</v>
      </c>
      <c r="F20" s="4"/>
    </row>
    <row r="21" spans="1:6" ht="21" customHeight="1">
      <c r="A21" s="3"/>
      <c r="B21" s="16" t="s">
        <v>68</v>
      </c>
      <c r="C21" s="56">
        <v>23</v>
      </c>
      <c r="D21" s="55">
        <v>0</v>
      </c>
      <c r="E21" s="40">
        <f>C21-ABS(D21)</f>
        <v>23</v>
      </c>
      <c r="F21" s="4"/>
    </row>
    <row r="22" spans="1:6" ht="33.75" customHeight="1">
      <c r="A22" s="3" t="s">
        <v>23</v>
      </c>
      <c r="B22" s="48" t="s">
        <v>24</v>
      </c>
      <c r="C22" s="37">
        <f>SUM(C23)</f>
        <v>158</v>
      </c>
      <c r="D22" s="37">
        <f>SUM(D23)</f>
        <v>0</v>
      </c>
      <c r="E22" s="37">
        <f>SUM(E23)</f>
        <v>158</v>
      </c>
      <c r="F22" s="4"/>
    </row>
    <row r="23" spans="1:6">
      <c r="A23" s="3"/>
      <c r="B23" s="26" t="s">
        <v>17</v>
      </c>
      <c r="C23" s="40">
        <v>158</v>
      </c>
      <c r="D23" s="40">
        <v>0</v>
      </c>
      <c r="E23" s="40">
        <f>C23-ABS(D23)</f>
        <v>158</v>
      </c>
      <c r="F23" s="4"/>
    </row>
    <row r="24" spans="1:6" s="61" customFormat="1" ht="29.25" customHeight="1">
      <c r="A24" s="57" t="s">
        <v>96</v>
      </c>
      <c r="B24" s="58" t="s">
        <v>26</v>
      </c>
      <c r="C24" s="59">
        <f>C25+C47</f>
        <v>1682</v>
      </c>
      <c r="D24" s="59">
        <f>D25+D47</f>
        <v>0</v>
      </c>
      <c r="E24" s="59">
        <f>E25+E47</f>
        <v>1682</v>
      </c>
      <c r="F24" s="60"/>
    </row>
    <row r="25" spans="1:6" s="61" customFormat="1" ht="21" customHeight="1">
      <c r="A25" s="57" t="s">
        <v>27</v>
      </c>
      <c r="B25" s="58" t="s">
        <v>33</v>
      </c>
      <c r="C25" s="59">
        <f>SUM(C26:C46)</f>
        <v>1181</v>
      </c>
      <c r="D25" s="59">
        <f>SUM(D26:D46)</f>
        <v>0</v>
      </c>
      <c r="E25" s="59">
        <f>SUM(E26:E46)</f>
        <v>1181</v>
      </c>
      <c r="F25" s="60"/>
    </row>
    <row r="26" spans="1:6" ht="21" customHeight="1">
      <c r="A26" s="4">
        <v>1</v>
      </c>
      <c r="B26" s="49" t="s">
        <v>7</v>
      </c>
      <c r="C26" s="55">
        <v>15</v>
      </c>
      <c r="D26" s="55">
        <v>0</v>
      </c>
      <c r="E26" s="40">
        <f t="shared" ref="E26:E46" si="1">C26-ABS(D26)</f>
        <v>15</v>
      </c>
      <c r="F26" s="4"/>
    </row>
    <row r="27" spans="1:6" ht="21" customHeight="1">
      <c r="A27" s="4">
        <v>2</v>
      </c>
      <c r="B27" s="26" t="s">
        <v>8</v>
      </c>
      <c r="C27" s="55">
        <v>22</v>
      </c>
      <c r="D27" s="55">
        <v>0</v>
      </c>
      <c r="E27" s="40">
        <f t="shared" si="1"/>
        <v>22</v>
      </c>
      <c r="F27" s="4"/>
    </row>
    <row r="28" spans="1:6" ht="21" customHeight="1">
      <c r="A28" s="4">
        <v>3</v>
      </c>
      <c r="B28" s="26" t="s">
        <v>13</v>
      </c>
      <c r="C28" s="55">
        <v>41</v>
      </c>
      <c r="D28" s="55">
        <v>0</v>
      </c>
      <c r="E28" s="40">
        <f t="shared" si="1"/>
        <v>41</v>
      </c>
      <c r="F28" s="4"/>
    </row>
    <row r="29" spans="1:6" ht="21" customHeight="1">
      <c r="A29" s="4">
        <v>4</v>
      </c>
      <c r="B29" s="26" t="s">
        <v>9</v>
      </c>
      <c r="C29" s="55">
        <v>12</v>
      </c>
      <c r="D29" s="55">
        <v>0</v>
      </c>
      <c r="E29" s="40">
        <f t="shared" si="1"/>
        <v>12</v>
      </c>
      <c r="F29" s="4"/>
    </row>
    <row r="30" spans="1:6" ht="21" customHeight="1">
      <c r="A30" s="4">
        <v>5</v>
      </c>
      <c r="B30" s="26" t="s">
        <v>11</v>
      </c>
      <c r="C30" s="55">
        <v>46</v>
      </c>
      <c r="D30" s="55">
        <v>0</v>
      </c>
      <c r="E30" s="40">
        <f t="shared" si="1"/>
        <v>46</v>
      </c>
      <c r="F30" s="4"/>
    </row>
    <row r="31" spans="1:6" ht="33">
      <c r="A31" s="4">
        <v>6</v>
      </c>
      <c r="B31" s="26" t="s">
        <v>37</v>
      </c>
      <c r="C31" s="55">
        <v>458</v>
      </c>
      <c r="D31" s="55">
        <v>0</v>
      </c>
      <c r="E31" s="40">
        <f t="shared" si="1"/>
        <v>458</v>
      </c>
      <c r="F31" s="4"/>
    </row>
    <row r="32" spans="1:6" ht="21" customHeight="1">
      <c r="A32" s="4">
        <v>7</v>
      </c>
      <c r="B32" s="50" t="s">
        <v>12</v>
      </c>
      <c r="C32" s="55">
        <v>25</v>
      </c>
      <c r="D32" s="55">
        <v>0</v>
      </c>
      <c r="E32" s="40">
        <f t="shared" si="1"/>
        <v>25</v>
      </c>
      <c r="F32" s="4"/>
    </row>
    <row r="33" spans="1:6" ht="21" customHeight="1">
      <c r="A33" s="4">
        <v>8</v>
      </c>
      <c r="B33" s="29" t="s">
        <v>14</v>
      </c>
      <c r="C33" s="55">
        <v>0</v>
      </c>
      <c r="D33" s="55">
        <v>0</v>
      </c>
      <c r="E33" s="40">
        <f t="shared" si="1"/>
        <v>0</v>
      </c>
      <c r="F33" s="4"/>
    </row>
    <row r="34" spans="1:6" ht="21" customHeight="1">
      <c r="A34" s="4">
        <v>9</v>
      </c>
      <c r="B34" s="29" t="s">
        <v>36</v>
      </c>
      <c r="C34" s="55">
        <v>201</v>
      </c>
      <c r="D34" s="55">
        <v>0</v>
      </c>
      <c r="E34" s="40">
        <f t="shared" si="1"/>
        <v>201</v>
      </c>
      <c r="F34" s="4"/>
    </row>
    <row r="35" spans="1:6" ht="21" customHeight="1">
      <c r="A35" s="4">
        <v>10</v>
      </c>
      <c r="B35" s="16" t="s">
        <v>16</v>
      </c>
      <c r="C35" s="55">
        <v>8</v>
      </c>
      <c r="D35" s="55">
        <v>0</v>
      </c>
      <c r="E35" s="40">
        <f t="shared" si="1"/>
        <v>8</v>
      </c>
      <c r="F35" s="4"/>
    </row>
    <row r="36" spans="1:6" ht="21" customHeight="1">
      <c r="A36" s="4">
        <v>11</v>
      </c>
      <c r="B36" s="16" t="s">
        <v>35</v>
      </c>
      <c r="C36" s="55">
        <v>58</v>
      </c>
      <c r="D36" s="55">
        <v>0</v>
      </c>
      <c r="E36" s="40">
        <f t="shared" si="1"/>
        <v>58</v>
      </c>
      <c r="F36" s="4"/>
    </row>
    <row r="37" spans="1:6" ht="21" customHeight="1">
      <c r="A37" s="4">
        <v>12</v>
      </c>
      <c r="B37" s="16" t="s">
        <v>91</v>
      </c>
      <c r="C37" s="55">
        <v>26</v>
      </c>
      <c r="D37" s="55">
        <v>0</v>
      </c>
      <c r="E37" s="40">
        <f t="shared" si="1"/>
        <v>26</v>
      </c>
      <c r="F37" s="4"/>
    </row>
    <row r="38" spans="1:6" ht="21" customHeight="1">
      <c r="A38" s="4">
        <v>13</v>
      </c>
      <c r="B38" s="16" t="s">
        <v>34</v>
      </c>
      <c r="C38" s="55">
        <v>102</v>
      </c>
      <c r="D38" s="55">
        <v>0</v>
      </c>
      <c r="E38" s="40">
        <f t="shared" si="1"/>
        <v>102</v>
      </c>
      <c r="F38" s="4"/>
    </row>
    <row r="39" spans="1:6" ht="33" customHeight="1">
      <c r="A39" s="4">
        <v>14</v>
      </c>
      <c r="B39" s="29" t="s">
        <v>29</v>
      </c>
      <c r="C39" s="55">
        <v>37</v>
      </c>
      <c r="D39" s="55">
        <v>0</v>
      </c>
      <c r="E39" s="40">
        <f t="shared" si="1"/>
        <v>37</v>
      </c>
      <c r="F39" s="4"/>
    </row>
    <row r="40" spans="1:6" ht="33" customHeight="1">
      <c r="A40" s="4">
        <v>15</v>
      </c>
      <c r="B40" s="29" t="s">
        <v>30</v>
      </c>
      <c r="C40" s="55">
        <v>0</v>
      </c>
      <c r="D40" s="55">
        <v>0</v>
      </c>
      <c r="E40" s="40">
        <f t="shared" si="1"/>
        <v>0</v>
      </c>
      <c r="F40" s="4"/>
    </row>
    <row r="41" spans="1:6" ht="33" customHeight="1">
      <c r="A41" s="4">
        <v>16</v>
      </c>
      <c r="B41" s="29" t="s">
        <v>38</v>
      </c>
      <c r="C41" s="55">
        <v>20</v>
      </c>
      <c r="D41" s="55">
        <v>0</v>
      </c>
      <c r="E41" s="40">
        <f t="shared" si="1"/>
        <v>20</v>
      </c>
      <c r="F41" s="4"/>
    </row>
    <row r="42" spans="1:6" ht="33" customHeight="1">
      <c r="A42" s="4">
        <v>17</v>
      </c>
      <c r="B42" s="29" t="s">
        <v>39</v>
      </c>
      <c r="C42" s="55">
        <v>0</v>
      </c>
      <c r="D42" s="55">
        <v>0</v>
      </c>
      <c r="E42" s="40">
        <f t="shared" si="1"/>
        <v>0</v>
      </c>
      <c r="F42" s="4"/>
    </row>
    <row r="43" spans="1:6" ht="49.5">
      <c r="A43" s="4">
        <v>18</v>
      </c>
      <c r="B43" s="29" t="s">
        <v>40</v>
      </c>
      <c r="C43" s="55">
        <v>0</v>
      </c>
      <c r="D43" s="55">
        <v>0</v>
      </c>
      <c r="E43" s="40">
        <f t="shared" si="1"/>
        <v>0</v>
      </c>
      <c r="F43" s="4"/>
    </row>
    <row r="44" spans="1:6" ht="55.5" customHeight="1">
      <c r="A44" s="4">
        <v>19</v>
      </c>
      <c r="B44" s="16" t="s">
        <v>41</v>
      </c>
      <c r="C44" s="55">
        <v>0</v>
      </c>
      <c r="D44" s="55">
        <v>0</v>
      </c>
      <c r="E44" s="40">
        <f t="shared" si="1"/>
        <v>0</v>
      </c>
      <c r="F44" s="4"/>
    </row>
    <row r="45" spans="1:6" ht="33">
      <c r="A45" s="4">
        <v>20</v>
      </c>
      <c r="B45" s="16" t="s">
        <v>43</v>
      </c>
      <c r="C45" s="55">
        <v>110</v>
      </c>
      <c r="D45" s="55">
        <v>0</v>
      </c>
      <c r="E45" s="40">
        <f t="shared" si="1"/>
        <v>110</v>
      </c>
      <c r="F45" s="4"/>
    </row>
    <row r="46" spans="1:6" ht="48.75" customHeight="1">
      <c r="A46" s="4">
        <v>21</v>
      </c>
      <c r="B46" s="16" t="s">
        <v>42</v>
      </c>
      <c r="C46" s="55">
        <v>0</v>
      </c>
      <c r="D46" s="55">
        <v>0</v>
      </c>
      <c r="E46" s="40">
        <f t="shared" si="1"/>
        <v>0</v>
      </c>
      <c r="F46" s="4"/>
    </row>
    <row r="47" spans="1:6" ht="24" customHeight="1">
      <c r="A47" s="3" t="s">
        <v>31</v>
      </c>
      <c r="B47" s="47" t="s">
        <v>32</v>
      </c>
      <c r="C47" s="39">
        <f>SUM(C48:C55)</f>
        <v>501</v>
      </c>
      <c r="D47" s="39">
        <f>SUM(D48:D55)</f>
        <v>0</v>
      </c>
      <c r="E47" s="39">
        <f>SUM(E48:E55)</f>
        <v>501</v>
      </c>
      <c r="F47" s="4"/>
    </row>
    <row r="48" spans="1:6" ht="21" customHeight="1">
      <c r="A48" s="4">
        <v>1</v>
      </c>
      <c r="B48" s="16" t="s">
        <v>2</v>
      </c>
      <c r="C48" s="55">
        <v>52</v>
      </c>
      <c r="D48" s="56">
        <v>0</v>
      </c>
      <c r="E48" s="40">
        <f t="shared" ref="E48:E55" si="2">C48-ABS(D48)</f>
        <v>52</v>
      </c>
      <c r="F48" s="4"/>
    </row>
    <row r="49" spans="1:6" ht="21" customHeight="1">
      <c r="A49" s="4">
        <v>2</v>
      </c>
      <c r="B49" s="26" t="s">
        <v>18</v>
      </c>
      <c r="C49" s="55">
        <v>77</v>
      </c>
      <c r="D49" s="56">
        <v>0</v>
      </c>
      <c r="E49" s="40">
        <f t="shared" si="2"/>
        <v>77</v>
      </c>
      <c r="F49" s="4"/>
    </row>
    <row r="50" spans="1:6" ht="21" customHeight="1">
      <c r="A50" s="4">
        <v>3</v>
      </c>
      <c r="B50" s="26" t="s">
        <v>5</v>
      </c>
      <c r="C50" s="55">
        <v>54</v>
      </c>
      <c r="D50" s="56">
        <v>0</v>
      </c>
      <c r="E50" s="40">
        <f t="shared" si="2"/>
        <v>54</v>
      </c>
      <c r="F50" s="4"/>
    </row>
    <row r="51" spans="1:6" ht="21" customHeight="1">
      <c r="A51" s="4">
        <v>4</v>
      </c>
      <c r="B51" s="26" t="s">
        <v>4</v>
      </c>
      <c r="C51" s="55">
        <v>45</v>
      </c>
      <c r="D51" s="56">
        <v>0</v>
      </c>
      <c r="E51" s="40">
        <f t="shared" si="2"/>
        <v>45</v>
      </c>
      <c r="F51" s="4"/>
    </row>
    <row r="52" spans="1:6" ht="21" customHeight="1">
      <c r="A52" s="4">
        <v>5</v>
      </c>
      <c r="B52" s="26" t="s">
        <v>3</v>
      </c>
      <c r="C52" s="55">
        <v>71</v>
      </c>
      <c r="D52" s="56">
        <v>0</v>
      </c>
      <c r="E52" s="40">
        <f t="shared" si="2"/>
        <v>71</v>
      </c>
      <c r="F52" s="4"/>
    </row>
    <row r="53" spans="1:6" ht="21" customHeight="1">
      <c r="A53" s="4">
        <v>6</v>
      </c>
      <c r="B53" s="26" t="s">
        <v>1</v>
      </c>
      <c r="C53" s="55">
        <v>63</v>
      </c>
      <c r="D53" s="56">
        <v>0</v>
      </c>
      <c r="E53" s="40">
        <f t="shared" si="2"/>
        <v>63</v>
      </c>
      <c r="F53" s="4"/>
    </row>
    <row r="54" spans="1:6" ht="21" customHeight="1">
      <c r="A54" s="4">
        <v>7</v>
      </c>
      <c r="B54" s="26" t="s">
        <v>59</v>
      </c>
      <c r="C54" s="55">
        <v>79</v>
      </c>
      <c r="D54" s="56">
        <v>0</v>
      </c>
      <c r="E54" s="40">
        <f t="shared" si="2"/>
        <v>79</v>
      </c>
      <c r="F54" s="4"/>
    </row>
    <row r="55" spans="1:6" ht="21" customHeight="1">
      <c r="A55" s="4">
        <v>8</v>
      </c>
      <c r="B55" s="26" t="s">
        <v>6</v>
      </c>
      <c r="C55" s="55">
        <v>60</v>
      </c>
      <c r="D55" s="56">
        <v>0</v>
      </c>
      <c r="E55" s="40">
        <f t="shared" si="2"/>
        <v>60</v>
      </c>
      <c r="F55" s="4"/>
    </row>
    <row r="56" spans="1:6" ht="21" customHeight="1">
      <c r="A56" s="3" t="s">
        <v>25</v>
      </c>
      <c r="B56" s="58" t="s">
        <v>49</v>
      </c>
      <c r="C56" s="59">
        <v>11</v>
      </c>
      <c r="D56" s="39">
        <v>0</v>
      </c>
      <c r="E56" s="59">
        <v>11</v>
      </c>
      <c r="F56" s="4"/>
    </row>
  </sheetData>
  <mergeCells count="3">
    <mergeCell ref="A5:B5"/>
    <mergeCell ref="A1:F1"/>
    <mergeCell ref="A2:F2"/>
  </mergeCells>
  <printOptions horizontalCentered="1"/>
  <pageMargins left="0.59055118110236227" right="0.51181102362204722" top="0.6" bottom="0.51181102362204722" header="0.27559055118110237" footer="0.27559055118110237"/>
  <pageSetup paperSize="9" orientation="portrait" useFirstPageNumber="1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6"/>
  <sheetViews>
    <sheetView zoomScale="85" zoomScaleNormal="85" workbookViewId="0">
      <selection activeCell="I11" sqref="I11"/>
    </sheetView>
  </sheetViews>
  <sheetFormatPr defaultRowHeight="16.5"/>
  <cols>
    <col min="1" max="1" width="8.1640625" style="20" customWidth="1"/>
    <col min="2" max="2" width="52.5" style="21" customWidth="1"/>
    <col min="3" max="3" width="26.1640625" style="20" customWidth="1"/>
    <col min="4" max="4" width="15.5" style="20" customWidth="1"/>
    <col min="5" max="5" width="9.33203125" style="20"/>
    <col min="6" max="16384" width="9.33203125" style="19"/>
  </cols>
  <sheetData>
    <row r="1" spans="1:5" ht="111" customHeight="1">
      <c r="A1" s="69" t="s">
        <v>99</v>
      </c>
      <c r="B1" s="69"/>
      <c r="C1" s="69"/>
      <c r="D1" s="69"/>
      <c r="E1" s="18"/>
    </row>
    <row r="2" spans="1:5" ht="13.5" customHeight="1"/>
    <row r="3" spans="1:5" ht="78" customHeight="1">
      <c r="A3" s="13" t="s">
        <v>46</v>
      </c>
      <c r="B3" s="13" t="s">
        <v>48</v>
      </c>
      <c r="C3" s="3" t="s">
        <v>90</v>
      </c>
      <c r="D3" s="13" t="s">
        <v>47</v>
      </c>
    </row>
    <row r="4" spans="1:5" ht="23.25" customHeight="1">
      <c r="A4" s="71" t="s">
        <v>63</v>
      </c>
      <c r="B4" s="72"/>
      <c r="C4" s="23">
        <f>C5+C28</f>
        <v>133</v>
      </c>
      <c r="D4" s="24"/>
    </row>
    <row r="5" spans="1:5" ht="21.75" customHeight="1">
      <c r="A5" s="24" t="s">
        <v>0</v>
      </c>
      <c r="B5" s="25" t="s">
        <v>64</v>
      </c>
      <c r="C5" s="24">
        <f>SUM(C6:C27)</f>
        <v>101</v>
      </c>
      <c r="D5" s="3"/>
    </row>
    <row r="6" spans="1:5" ht="21.75" customHeight="1">
      <c r="A6" s="4">
        <v>1</v>
      </c>
      <c r="B6" s="26" t="s">
        <v>65</v>
      </c>
      <c r="C6" s="4">
        <v>5</v>
      </c>
      <c r="D6" s="4"/>
    </row>
    <row r="7" spans="1:5" ht="21.75" customHeight="1">
      <c r="A7" s="4">
        <v>2</v>
      </c>
      <c r="B7" s="16" t="s">
        <v>7</v>
      </c>
      <c r="C7" s="4">
        <v>12</v>
      </c>
      <c r="D7" s="4"/>
    </row>
    <row r="8" spans="1:5" ht="21.75" customHeight="1">
      <c r="A8" s="4">
        <v>3</v>
      </c>
      <c r="B8" s="28" t="s">
        <v>8</v>
      </c>
      <c r="C8" s="4">
        <v>6</v>
      </c>
      <c r="D8" s="4"/>
    </row>
    <row r="9" spans="1:5" ht="21.75" customHeight="1">
      <c r="A9" s="4">
        <v>4</v>
      </c>
      <c r="B9" s="16" t="s">
        <v>13</v>
      </c>
      <c r="C9" s="4">
        <v>4</v>
      </c>
      <c r="D9" s="4"/>
    </row>
    <row r="10" spans="1:5" ht="21.75" customHeight="1">
      <c r="A10" s="4">
        <v>5</v>
      </c>
      <c r="B10" s="16" t="s">
        <v>66</v>
      </c>
      <c r="C10" s="4">
        <v>4</v>
      </c>
      <c r="D10" s="4"/>
    </row>
    <row r="11" spans="1:5" ht="21.75" customHeight="1">
      <c r="A11" s="4">
        <v>6</v>
      </c>
      <c r="B11" s="16" t="s">
        <v>9</v>
      </c>
      <c r="C11" s="4">
        <v>4</v>
      </c>
      <c r="D11" s="4"/>
    </row>
    <row r="12" spans="1:5" ht="21.75" customHeight="1">
      <c r="A12" s="4">
        <v>7</v>
      </c>
      <c r="B12" s="16" t="s">
        <v>11</v>
      </c>
      <c r="C12" s="4">
        <v>4</v>
      </c>
      <c r="D12" s="4"/>
    </row>
    <row r="13" spans="1:5" ht="21.75" customHeight="1">
      <c r="A13" s="4">
        <v>8</v>
      </c>
      <c r="B13" s="29" t="s">
        <v>37</v>
      </c>
      <c r="C13" s="4">
        <v>7</v>
      </c>
      <c r="D13" s="4"/>
    </row>
    <row r="14" spans="1:5" ht="21.75" customHeight="1">
      <c r="A14" s="4">
        <v>9</v>
      </c>
      <c r="B14" s="16" t="s">
        <v>12</v>
      </c>
      <c r="C14" s="4">
        <v>4</v>
      </c>
      <c r="D14" s="4"/>
    </row>
    <row r="15" spans="1:5" ht="21.75" customHeight="1">
      <c r="A15" s="4">
        <v>10</v>
      </c>
      <c r="B15" s="16" t="s">
        <v>14</v>
      </c>
      <c r="C15" s="4">
        <v>4</v>
      </c>
      <c r="D15" s="4"/>
    </row>
    <row r="16" spans="1:5" ht="21.75" customHeight="1">
      <c r="A16" s="4">
        <v>11</v>
      </c>
      <c r="B16" s="16" t="s">
        <v>36</v>
      </c>
      <c r="C16" s="4">
        <v>6</v>
      </c>
      <c r="D16" s="4"/>
    </row>
    <row r="17" spans="1:4" ht="21.75" customHeight="1">
      <c r="A17" s="4">
        <v>12</v>
      </c>
      <c r="B17" s="16" t="s">
        <v>67</v>
      </c>
      <c r="C17" s="4">
        <v>4</v>
      </c>
      <c r="D17" s="4"/>
    </row>
    <row r="18" spans="1:4" ht="21.75" customHeight="1">
      <c r="A18" s="4">
        <v>13</v>
      </c>
      <c r="B18" s="16" t="s">
        <v>35</v>
      </c>
      <c r="C18" s="4">
        <v>5</v>
      </c>
      <c r="D18" s="4"/>
    </row>
    <row r="19" spans="1:4" ht="21.75" customHeight="1">
      <c r="A19" s="4">
        <v>14</v>
      </c>
      <c r="B19" s="16" t="s">
        <v>17</v>
      </c>
      <c r="C19" s="4">
        <v>4</v>
      </c>
      <c r="D19" s="4"/>
    </row>
    <row r="20" spans="1:4" ht="21.75" customHeight="1">
      <c r="A20" s="4">
        <v>15</v>
      </c>
      <c r="B20" s="16" t="s">
        <v>68</v>
      </c>
      <c r="C20" s="4">
        <v>4</v>
      </c>
      <c r="D20" s="4"/>
    </row>
    <row r="21" spans="1:4" ht="21.75" customHeight="1">
      <c r="A21" s="4">
        <v>16</v>
      </c>
      <c r="B21" s="16" t="s">
        <v>15</v>
      </c>
      <c r="C21" s="4">
        <v>5</v>
      </c>
      <c r="D21" s="4"/>
    </row>
    <row r="22" spans="1:4" ht="21.75" customHeight="1">
      <c r="A22" s="4">
        <v>17</v>
      </c>
      <c r="B22" s="16" t="s">
        <v>69</v>
      </c>
      <c r="C22" s="4">
        <v>5</v>
      </c>
      <c r="D22" s="4"/>
    </row>
    <row r="23" spans="1:4" ht="21.75" customHeight="1">
      <c r="A23" s="4">
        <v>18</v>
      </c>
      <c r="B23" s="16" t="s">
        <v>70</v>
      </c>
      <c r="C23" s="4">
        <v>5</v>
      </c>
      <c r="D23" s="4"/>
    </row>
    <row r="24" spans="1:4" ht="21.75" customHeight="1">
      <c r="A24" s="4">
        <v>19</v>
      </c>
      <c r="B24" s="16" t="s">
        <v>71</v>
      </c>
      <c r="C24" s="4">
        <v>4</v>
      </c>
      <c r="D24" s="4"/>
    </row>
    <row r="25" spans="1:4" ht="21.75" customHeight="1">
      <c r="A25" s="4">
        <v>20</v>
      </c>
      <c r="B25" s="16" t="s">
        <v>72</v>
      </c>
      <c r="C25" s="4">
        <v>3</v>
      </c>
      <c r="D25" s="4"/>
    </row>
    <row r="26" spans="1:4" ht="21.75" customHeight="1">
      <c r="A26" s="4">
        <v>21</v>
      </c>
      <c r="B26" s="16" t="s">
        <v>30</v>
      </c>
      <c r="C26" s="4">
        <v>1</v>
      </c>
      <c r="D26" s="4"/>
    </row>
    <row r="27" spans="1:4" ht="42.75" customHeight="1">
      <c r="A27" s="4">
        <v>22</v>
      </c>
      <c r="B27" s="16" t="s">
        <v>45</v>
      </c>
      <c r="C27" s="4">
        <v>1</v>
      </c>
      <c r="D27" s="4"/>
    </row>
    <row r="28" spans="1:4" ht="24" customHeight="1">
      <c r="A28" s="30" t="s">
        <v>10</v>
      </c>
      <c r="B28" s="31" t="s">
        <v>73</v>
      </c>
      <c r="C28" s="32">
        <f>SUM(C29:C36)</f>
        <v>32</v>
      </c>
      <c r="D28" s="3"/>
    </row>
    <row r="29" spans="1:4" ht="25.5" customHeight="1">
      <c r="A29" s="4">
        <v>1</v>
      </c>
      <c r="B29" s="16" t="s">
        <v>2</v>
      </c>
      <c r="C29" s="33">
        <v>4</v>
      </c>
      <c r="D29" s="34"/>
    </row>
    <row r="30" spans="1:4" ht="25.5" customHeight="1">
      <c r="A30" s="4">
        <v>2</v>
      </c>
      <c r="B30" s="16" t="s">
        <v>18</v>
      </c>
      <c r="C30" s="33">
        <v>4</v>
      </c>
      <c r="D30" s="34"/>
    </row>
    <row r="31" spans="1:4" ht="25.5" customHeight="1">
      <c r="A31" s="4">
        <v>3</v>
      </c>
      <c r="B31" s="16" t="s">
        <v>5</v>
      </c>
      <c r="C31" s="33">
        <v>4</v>
      </c>
      <c r="D31" s="34"/>
    </row>
    <row r="32" spans="1:4" ht="25.5" customHeight="1">
      <c r="A32" s="4">
        <v>4</v>
      </c>
      <c r="B32" s="16" t="s">
        <v>4</v>
      </c>
      <c r="C32" s="33">
        <v>4</v>
      </c>
      <c r="D32" s="34"/>
    </row>
    <row r="33" spans="1:4" ht="25.5" customHeight="1">
      <c r="A33" s="4">
        <v>5</v>
      </c>
      <c r="B33" s="16" t="s">
        <v>3</v>
      </c>
      <c r="C33" s="33">
        <v>4</v>
      </c>
      <c r="D33" s="34"/>
    </row>
    <row r="34" spans="1:4" ht="25.5" customHeight="1">
      <c r="A34" s="4">
        <v>6</v>
      </c>
      <c r="B34" s="26" t="s">
        <v>1</v>
      </c>
      <c r="C34" s="33">
        <v>4</v>
      </c>
      <c r="D34" s="34"/>
    </row>
    <row r="35" spans="1:4" ht="25.5" customHeight="1">
      <c r="A35" s="4">
        <v>7</v>
      </c>
      <c r="B35" s="26" t="s">
        <v>57</v>
      </c>
      <c r="C35" s="33">
        <v>4</v>
      </c>
      <c r="D35" s="34"/>
    </row>
    <row r="36" spans="1:4" ht="25.5" customHeight="1">
      <c r="A36" s="4">
        <v>8</v>
      </c>
      <c r="B36" s="26" t="s">
        <v>6</v>
      </c>
      <c r="C36" s="33">
        <v>4</v>
      </c>
      <c r="D36" s="34"/>
    </row>
  </sheetData>
  <mergeCells count="2">
    <mergeCell ref="A4:B4"/>
    <mergeCell ref="A1:D1"/>
  </mergeCells>
  <phoneticPr fontId="45" type="noConversion"/>
  <printOptions horizontalCentered="1"/>
  <pageMargins left="0.62" right="0.45" top="0.46" bottom="0.61" header="0.17" footer="0.34"/>
  <pageSetup paperSize="9" orientation="portrait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54"/>
  <sheetViews>
    <sheetView topLeftCell="A2" zoomScale="85" zoomScaleNormal="85" workbookViewId="0">
      <pane ySplit="1620" activePane="bottomLeft"/>
      <selection activeCell="A2" sqref="A2"/>
      <selection pane="bottomLeft" activeCell="C44" sqref="C44"/>
    </sheetView>
  </sheetViews>
  <sheetFormatPr defaultRowHeight="16.5"/>
  <cols>
    <col min="1" max="1" width="6.33203125" style="19" bestFit="1" customWidth="1"/>
    <col min="2" max="2" width="56" style="51" customWidth="1"/>
    <col min="3" max="3" width="25" style="19" bestFit="1" customWidth="1"/>
    <col min="4" max="4" width="18.33203125" style="19" customWidth="1"/>
    <col min="5" max="7" width="9.33203125" style="19"/>
    <col min="8" max="8" width="17.33203125" style="19" bestFit="1" customWidth="1"/>
    <col min="9" max="16384" width="9.33203125" style="19"/>
  </cols>
  <sheetData>
    <row r="1" spans="1:4" ht="108.75" customHeight="1">
      <c r="A1" s="69" t="s">
        <v>100</v>
      </c>
      <c r="B1" s="69"/>
      <c r="C1" s="69"/>
      <c r="D1" s="69"/>
    </row>
    <row r="2" spans="1:4">
      <c r="A2" s="73"/>
      <c r="B2" s="73"/>
      <c r="C2" s="35"/>
      <c r="D2" s="36"/>
    </row>
    <row r="3" spans="1:4" ht="66" customHeight="1">
      <c r="A3" s="12" t="s">
        <v>46</v>
      </c>
      <c r="B3" s="12" t="s">
        <v>48</v>
      </c>
      <c r="C3" s="3" t="s">
        <v>90</v>
      </c>
      <c r="D3" s="11" t="s">
        <v>47</v>
      </c>
    </row>
    <row r="4" spans="1:4" s="22" customFormat="1" ht="38.25" customHeight="1">
      <c r="A4" s="67" t="s">
        <v>95</v>
      </c>
      <c r="B4" s="68"/>
      <c r="C4" s="37">
        <f>SUM(C5,C17,C19,C21,C23)</f>
        <v>741</v>
      </c>
      <c r="D4" s="53" t="s">
        <v>93</v>
      </c>
    </row>
    <row r="5" spans="1:4" s="22" customFormat="1" ht="21" customHeight="1">
      <c r="A5" s="3" t="s">
        <v>0</v>
      </c>
      <c r="B5" s="45" t="s">
        <v>44</v>
      </c>
      <c r="C5" s="37">
        <f>SUM(C6:C8)</f>
        <v>565</v>
      </c>
      <c r="D5" s="38"/>
    </row>
    <row r="6" spans="1:4" s="22" customFormat="1" ht="21" customHeight="1">
      <c r="A6" s="4">
        <v>1</v>
      </c>
      <c r="B6" s="46" t="s">
        <v>15</v>
      </c>
      <c r="C6" s="41">
        <v>87</v>
      </c>
      <c r="D6" s="38"/>
    </row>
    <row r="7" spans="1:4" s="22" customFormat="1" ht="21" customHeight="1">
      <c r="A7" s="4">
        <v>2</v>
      </c>
      <c r="B7" s="46" t="s">
        <v>35</v>
      </c>
      <c r="C7" s="41">
        <v>13</v>
      </c>
      <c r="D7" s="38"/>
    </row>
    <row r="8" spans="1:4" s="22" customFormat="1" ht="21" customHeight="1">
      <c r="A8" s="4">
        <v>3</v>
      </c>
      <c r="B8" s="46" t="s">
        <v>19</v>
      </c>
      <c r="C8" s="38">
        <f>SUM(C9:C16)</f>
        <v>465</v>
      </c>
      <c r="D8" s="38"/>
    </row>
    <row r="9" spans="1:4" s="22" customFormat="1" ht="21" customHeight="1">
      <c r="A9" s="4" t="s">
        <v>50</v>
      </c>
      <c r="B9" s="16" t="s">
        <v>2</v>
      </c>
      <c r="C9" s="38">
        <v>51</v>
      </c>
      <c r="D9" s="38"/>
    </row>
    <row r="10" spans="1:4" s="22" customFormat="1" ht="21" customHeight="1">
      <c r="A10" s="4" t="s">
        <v>51</v>
      </c>
      <c r="B10" s="26" t="s">
        <v>18</v>
      </c>
      <c r="C10" s="38">
        <v>54</v>
      </c>
      <c r="D10" s="38"/>
    </row>
    <row r="11" spans="1:4" s="22" customFormat="1" ht="21" customHeight="1">
      <c r="A11" s="4" t="s">
        <v>52</v>
      </c>
      <c r="B11" s="26" t="s">
        <v>5</v>
      </c>
      <c r="C11" s="38">
        <v>50</v>
      </c>
      <c r="D11" s="38"/>
    </row>
    <row r="12" spans="1:4" s="22" customFormat="1" ht="21" customHeight="1">
      <c r="A12" s="4" t="s">
        <v>53</v>
      </c>
      <c r="B12" s="26" t="s">
        <v>4</v>
      </c>
      <c r="C12" s="38">
        <v>58</v>
      </c>
      <c r="D12" s="38"/>
    </row>
    <row r="13" spans="1:4" s="22" customFormat="1" ht="21" customHeight="1">
      <c r="A13" s="4" t="s">
        <v>54</v>
      </c>
      <c r="B13" s="26" t="s">
        <v>3</v>
      </c>
      <c r="C13" s="38">
        <v>44</v>
      </c>
      <c r="D13" s="38"/>
    </row>
    <row r="14" spans="1:4" s="22" customFormat="1" ht="21" customHeight="1">
      <c r="A14" s="4" t="s">
        <v>55</v>
      </c>
      <c r="B14" s="26" t="s">
        <v>1</v>
      </c>
      <c r="C14" s="38">
        <v>105</v>
      </c>
      <c r="D14" s="38"/>
    </row>
    <row r="15" spans="1:4" s="22" customFormat="1" ht="21" customHeight="1">
      <c r="A15" s="4" t="s">
        <v>56</v>
      </c>
      <c r="B15" s="26" t="s">
        <v>59</v>
      </c>
      <c r="C15" s="38">
        <v>52</v>
      </c>
      <c r="D15" s="38"/>
    </row>
    <row r="16" spans="1:4" s="22" customFormat="1" ht="21" customHeight="1">
      <c r="A16" s="4" t="s">
        <v>58</v>
      </c>
      <c r="B16" s="26" t="s">
        <v>6</v>
      </c>
      <c r="C16" s="38">
        <v>51</v>
      </c>
      <c r="D16" s="38"/>
    </row>
    <row r="17" spans="1:4" s="22" customFormat="1" ht="21" customHeight="1">
      <c r="A17" s="3" t="s">
        <v>10</v>
      </c>
      <c r="B17" s="31" t="s">
        <v>20</v>
      </c>
      <c r="C17" s="39">
        <f>SUM(C18)</f>
        <v>62</v>
      </c>
      <c r="D17" s="38"/>
    </row>
    <row r="18" spans="1:4" s="22" customFormat="1" ht="33.75" customHeight="1">
      <c r="A18" s="3"/>
      <c r="B18" s="29" t="s">
        <v>69</v>
      </c>
      <c r="C18" s="64">
        <v>62</v>
      </c>
      <c r="D18" s="53" t="s">
        <v>93</v>
      </c>
    </row>
    <row r="19" spans="1:4" s="22" customFormat="1" ht="21" customHeight="1">
      <c r="A19" s="3" t="s">
        <v>21</v>
      </c>
      <c r="B19" s="47" t="s">
        <v>22</v>
      </c>
      <c r="C19" s="42">
        <f>SUM(C20)</f>
        <v>2</v>
      </c>
      <c r="D19" s="38"/>
    </row>
    <row r="20" spans="1:4" s="22" customFormat="1" ht="21" customHeight="1">
      <c r="A20" s="3"/>
      <c r="B20" s="16" t="s">
        <v>68</v>
      </c>
      <c r="C20" s="41">
        <v>2</v>
      </c>
      <c r="D20" s="38"/>
    </row>
    <row r="21" spans="1:4" s="22" customFormat="1" ht="21" customHeight="1">
      <c r="A21" s="3" t="s">
        <v>23</v>
      </c>
      <c r="B21" s="48" t="s">
        <v>24</v>
      </c>
      <c r="C21" s="37">
        <f>SUM(C22)</f>
        <v>25</v>
      </c>
      <c r="D21" s="38"/>
    </row>
    <row r="22" spans="1:4" s="22" customFormat="1" ht="21" customHeight="1">
      <c r="A22" s="3"/>
      <c r="B22" s="26" t="s">
        <v>17</v>
      </c>
      <c r="C22" s="40">
        <v>25</v>
      </c>
      <c r="D22" s="38"/>
    </row>
    <row r="23" spans="1:4" s="22" customFormat="1" ht="21" customHeight="1">
      <c r="A23" s="3" t="s">
        <v>96</v>
      </c>
      <c r="B23" s="48" t="s">
        <v>26</v>
      </c>
      <c r="C23" s="37">
        <f>(C24+C46)</f>
        <v>87</v>
      </c>
      <c r="D23" s="38"/>
    </row>
    <row r="24" spans="1:4" s="22" customFormat="1" ht="21" customHeight="1">
      <c r="A24" s="3" t="s">
        <v>27</v>
      </c>
      <c r="B24" s="48" t="s">
        <v>33</v>
      </c>
      <c r="C24" s="37">
        <f>SUM(C25:C45)</f>
        <v>64</v>
      </c>
      <c r="D24" s="43"/>
    </row>
    <row r="25" spans="1:4" s="22" customFormat="1" ht="21" customHeight="1">
      <c r="A25" s="4">
        <v>1</v>
      </c>
      <c r="B25" s="49" t="s">
        <v>7</v>
      </c>
      <c r="C25" s="41">
        <v>2</v>
      </c>
      <c r="D25" s="38"/>
    </row>
    <row r="26" spans="1:4" s="22" customFormat="1" ht="21" customHeight="1">
      <c r="A26" s="4">
        <v>2</v>
      </c>
      <c r="B26" s="26" t="s">
        <v>8</v>
      </c>
      <c r="C26" s="41">
        <v>2</v>
      </c>
      <c r="D26" s="44"/>
    </row>
    <row r="27" spans="1:4" s="22" customFormat="1" ht="21" customHeight="1">
      <c r="A27" s="4">
        <v>3</v>
      </c>
      <c r="B27" s="26" t="s">
        <v>13</v>
      </c>
      <c r="C27" s="41">
        <v>1</v>
      </c>
      <c r="D27" s="38"/>
    </row>
    <row r="28" spans="1:4" s="22" customFormat="1" ht="21" customHeight="1">
      <c r="A28" s="4">
        <v>4</v>
      </c>
      <c r="B28" s="26" t="s">
        <v>9</v>
      </c>
      <c r="C28" s="41">
        <v>2</v>
      </c>
      <c r="D28" s="38"/>
    </row>
    <row r="29" spans="1:4" s="22" customFormat="1" ht="21" customHeight="1">
      <c r="A29" s="4">
        <v>5</v>
      </c>
      <c r="B29" s="26" t="s">
        <v>11</v>
      </c>
      <c r="C29" s="41">
        <v>1</v>
      </c>
      <c r="D29" s="38"/>
    </row>
    <row r="30" spans="1:4" s="22" customFormat="1" ht="21" customHeight="1">
      <c r="A30" s="4">
        <v>6</v>
      </c>
      <c r="B30" s="26" t="s">
        <v>37</v>
      </c>
      <c r="C30" s="41">
        <v>3</v>
      </c>
      <c r="D30" s="38"/>
    </row>
    <row r="31" spans="1:4" s="22" customFormat="1" ht="21" customHeight="1">
      <c r="A31" s="4">
        <v>7</v>
      </c>
      <c r="B31" s="50" t="s">
        <v>12</v>
      </c>
      <c r="C31" s="41">
        <v>2</v>
      </c>
      <c r="D31" s="38"/>
    </row>
    <row r="32" spans="1:4" s="22" customFormat="1" ht="21" customHeight="1">
      <c r="A32" s="4">
        <v>8</v>
      </c>
      <c r="B32" s="29" t="s">
        <v>14</v>
      </c>
      <c r="C32" s="41">
        <v>0</v>
      </c>
      <c r="D32" s="38"/>
    </row>
    <row r="33" spans="1:4" s="22" customFormat="1" ht="21" customHeight="1">
      <c r="A33" s="4">
        <v>9</v>
      </c>
      <c r="B33" s="29" t="s">
        <v>36</v>
      </c>
      <c r="C33" s="41">
        <v>4</v>
      </c>
      <c r="D33" s="38"/>
    </row>
    <row r="34" spans="1:4" s="22" customFormat="1" ht="21" customHeight="1">
      <c r="A34" s="4">
        <v>10</v>
      </c>
      <c r="B34" s="16" t="s">
        <v>16</v>
      </c>
      <c r="C34" s="41">
        <v>0</v>
      </c>
      <c r="D34" s="38"/>
    </row>
    <row r="35" spans="1:4" s="22" customFormat="1" ht="21" customHeight="1">
      <c r="A35" s="4">
        <v>11</v>
      </c>
      <c r="B35" s="16" t="s">
        <v>35</v>
      </c>
      <c r="C35" s="41">
        <v>13</v>
      </c>
      <c r="D35" s="38"/>
    </row>
    <row r="36" spans="1:4" s="22" customFormat="1" ht="21" customHeight="1">
      <c r="A36" s="4">
        <v>12</v>
      </c>
      <c r="B36" s="16" t="s">
        <v>28</v>
      </c>
      <c r="C36" s="41">
        <v>5</v>
      </c>
      <c r="D36" s="38"/>
    </row>
    <row r="37" spans="1:4" s="22" customFormat="1" ht="21" customHeight="1">
      <c r="A37" s="4">
        <v>13</v>
      </c>
      <c r="B37" s="16" t="s">
        <v>34</v>
      </c>
      <c r="C37" s="41">
        <v>2</v>
      </c>
      <c r="D37" s="38"/>
    </row>
    <row r="38" spans="1:4" s="22" customFormat="1" ht="21" customHeight="1">
      <c r="A38" s="4">
        <v>14</v>
      </c>
      <c r="B38" s="29" t="s">
        <v>29</v>
      </c>
      <c r="C38" s="41">
        <v>8</v>
      </c>
      <c r="D38" s="38"/>
    </row>
    <row r="39" spans="1:4" s="22" customFormat="1" ht="21" customHeight="1">
      <c r="A39" s="4">
        <v>15</v>
      </c>
      <c r="B39" s="29" t="s">
        <v>30</v>
      </c>
      <c r="C39" s="41">
        <v>0</v>
      </c>
      <c r="D39" s="38"/>
    </row>
    <row r="40" spans="1:4" s="22" customFormat="1" ht="34.5" customHeight="1">
      <c r="A40" s="4">
        <v>16</v>
      </c>
      <c r="B40" s="29" t="s">
        <v>38</v>
      </c>
      <c r="C40" s="41">
        <v>1</v>
      </c>
      <c r="D40" s="38"/>
    </row>
    <row r="41" spans="1:4" s="22" customFormat="1" ht="34.5" customHeight="1">
      <c r="A41" s="4">
        <v>17</v>
      </c>
      <c r="B41" s="29" t="s">
        <v>39</v>
      </c>
      <c r="C41" s="41">
        <v>0</v>
      </c>
      <c r="D41" s="38"/>
    </row>
    <row r="42" spans="1:4" s="22" customFormat="1" ht="34.5" customHeight="1">
      <c r="A42" s="4">
        <v>18</v>
      </c>
      <c r="B42" s="29" t="s">
        <v>40</v>
      </c>
      <c r="C42" s="41">
        <v>0</v>
      </c>
      <c r="D42" s="38"/>
    </row>
    <row r="43" spans="1:4" s="22" customFormat="1" ht="55.5" customHeight="1">
      <c r="A43" s="4">
        <v>19</v>
      </c>
      <c r="B43" s="16" t="s">
        <v>41</v>
      </c>
      <c r="C43" s="41">
        <v>0</v>
      </c>
      <c r="D43" s="38"/>
    </row>
    <row r="44" spans="1:4" s="22" customFormat="1" ht="33" customHeight="1">
      <c r="A44" s="4">
        <v>20</v>
      </c>
      <c r="B44" s="16" t="s">
        <v>43</v>
      </c>
      <c r="C44" s="41">
        <v>18</v>
      </c>
      <c r="D44" s="38"/>
    </row>
    <row r="45" spans="1:4" s="22" customFormat="1" ht="36.75" customHeight="1">
      <c r="A45" s="4">
        <v>21</v>
      </c>
      <c r="B45" s="16" t="s">
        <v>42</v>
      </c>
      <c r="C45" s="41">
        <v>0</v>
      </c>
      <c r="D45" s="38"/>
    </row>
    <row r="46" spans="1:4" s="22" customFormat="1" ht="21.75" customHeight="1">
      <c r="A46" s="3" t="s">
        <v>31</v>
      </c>
      <c r="B46" s="47" t="s">
        <v>32</v>
      </c>
      <c r="C46" s="42">
        <f>SUM(C47:C54)</f>
        <v>23</v>
      </c>
      <c r="D46" s="38"/>
    </row>
    <row r="47" spans="1:4" s="22" customFormat="1" ht="21" customHeight="1">
      <c r="A47" s="4">
        <v>1</v>
      </c>
      <c r="B47" s="16" t="s">
        <v>2</v>
      </c>
      <c r="C47" s="41">
        <v>2</v>
      </c>
      <c r="D47" s="38"/>
    </row>
    <row r="48" spans="1:4" s="22" customFormat="1" ht="21" customHeight="1">
      <c r="A48" s="4">
        <v>2</v>
      </c>
      <c r="B48" s="26" t="s">
        <v>18</v>
      </c>
      <c r="C48" s="41">
        <v>3</v>
      </c>
      <c r="D48" s="38"/>
    </row>
    <row r="49" spans="1:4" s="22" customFormat="1" ht="21" customHeight="1">
      <c r="A49" s="4">
        <v>3</v>
      </c>
      <c r="B49" s="26" t="s">
        <v>5</v>
      </c>
      <c r="C49" s="41">
        <v>3</v>
      </c>
      <c r="D49" s="38"/>
    </row>
    <row r="50" spans="1:4" s="22" customFormat="1" ht="21" customHeight="1">
      <c r="A50" s="4">
        <v>4</v>
      </c>
      <c r="B50" s="26" t="s">
        <v>4</v>
      </c>
      <c r="C50" s="41">
        <v>3</v>
      </c>
      <c r="D50" s="38"/>
    </row>
    <row r="51" spans="1:4" s="22" customFormat="1" ht="21" customHeight="1">
      <c r="A51" s="4">
        <v>5</v>
      </c>
      <c r="B51" s="26" t="s">
        <v>3</v>
      </c>
      <c r="C51" s="41">
        <v>3</v>
      </c>
      <c r="D51" s="38"/>
    </row>
    <row r="52" spans="1:4" s="22" customFormat="1" ht="21" customHeight="1">
      <c r="A52" s="4">
        <v>6</v>
      </c>
      <c r="B52" s="26" t="s">
        <v>1</v>
      </c>
      <c r="C52" s="41">
        <v>3</v>
      </c>
      <c r="D52" s="38"/>
    </row>
    <row r="53" spans="1:4" s="22" customFormat="1" ht="21" customHeight="1">
      <c r="A53" s="4">
        <v>7</v>
      </c>
      <c r="B53" s="26" t="s">
        <v>59</v>
      </c>
      <c r="C53" s="41">
        <v>3</v>
      </c>
      <c r="D53" s="38"/>
    </row>
    <row r="54" spans="1:4" s="22" customFormat="1" ht="21" customHeight="1">
      <c r="A54" s="4">
        <v>8</v>
      </c>
      <c r="B54" s="26" t="s">
        <v>6</v>
      </c>
      <c r="C54" s="41">
        <v>3</v>
      </c>
      <c r="D54" s="38"/>
    </row>
  </sheetData>
  <mergeCells count="3">
    <mergeCell ref="A4:B4"/>
    <mergeCell ref="A1:D1"/>
    <mergeCell ref="A2:B2"/>
  </mergeCells>
  <phoneticPr fontId="47" type="noConversion"/>
  <printOptions horizontalCentered="1"/>
  <pageMargins left="0.55000000000000004" right="0.25" top="0.3" bottom="0.56000000000000005" header="0.17" footer="0.32"/>
  <pageSetup paperSize="9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7"/>
  <sheetViews>
    <sheetView tabSelected="1" zoomScaleNormal="100" workbookViewId="0">
      <selection activeCell="G2" sqref="G2"/>
    </sheetView>
  </sheetViews>
  <sheetFormatPr defaultRowHeight="12.75"/>
  <cols>
    <col min="1" max="1" width="6.1640625" style="1" customWidth="1"/>
    <col min="2" max="2" width="53.1640625" style="17" customWidth="1"/>
    <col min="3" max="3" width="23.5" style="5" customWidth="1"/>
    <col min="4" max="4" width="17.33203125" style="5" customWidth="1"/>
  </cols>
  <sheetData>
    <row r="1" spans="1:4" ht="115.5" customHeight="1">
      <c r="A1" s="69" t="s">
        <v>101</v>
      </c>
      <c r="B1" s="69"/>
      <c r="C1" s="69"/>
      <c r="D1" s="69"/>
    </row>
    <row r="2" spans="1:4" ht="8.25" customHeight="1">
      <c r="A2" s="2"/>
      <c r="B2" s="15"/>
      <c r="C2" s="2"/>
      <c r="D2" s="2"/>
    </row>
    <row r="3" spans="1:4" ht="49.5">
      <c r="A3" s="12" t="s">
        <v>46</v>
      </c>
      <c r="B3" s="14" t="s">
        <v>48</v>
      </c>
      <c r="C3" s="14" t="s">
        <v>89</v>
      </c>
      <c r="D3" s="14" t="s">
        <v>47</v>
      </c>
    </row>
    <row r="4" spans="1:4" ht="32.25" customHeight="1">
      <c r="A4" s="67" t="s">
        <v>74</v>
      </c>
      <c r="B4" s="68"/>
      <c r="C4" s="6">
        <f>SUM(C5:C17)</f>
        <v>98</v>
      </c>
      <c r="D4" s="7"/>
    </row>
    <row r="5" spans="1:4" ht="33.75" customHeight="1">
      <c r="A5" s="4">
        <v>1</v>
      </c>
      <c r="B5" s="16" t="s">
        <v>75</v>
      </c>
      <c r="C5" s="4">
        <v>26</v>
      </c>
      <c r="D5" s="9"/>
    </row>
    <row r="6" spans="1:4" ht="33.75" customHeight="1">
      <c r="A6" s="4">
        <v>2</v>
      </c>
      <c r="B6" s="16" t="s">
        <v>76</v>
      </c>
      <c r="C6" s="4">
        <v>13</v>
      </c>
      <c r="D6" s="9"/>
    </row>
    <row r="7" spans="1:4" ht="33.75" customHeight="1">
      <c r="A7" s="4">
        <v>3</v>
      </c>
      <c r="B7" s="16" t="s">
        <v>77</v>
      </c>
      <c r="C7" s="4">
        <v>9</v>
      </c>
      <c r="D7" s="9"/>
    </row>
    <row r="8" spans="1:4" ht="33.75" customHeight="1">
      <c r="A8" s="4">
        <v>4</v>
      </c>
      <c r="B8" s="16" t="s">
        <v>78</v>
      </c>
      <c r="C8" s="4">
        <v>17</v>
      </c>
      <c r="D8" s="8"/>
    </row>
    <row r="9" spans="1:4" ht="33.75" customHeight="1">
      <c r="A9" s="4">
        <v>5</v>
      </c>
      <c r="B9" s="16" t="s">
        <v>79</v>
      </c>
      <c r="C9" s="4">
        <v>4</v>
      </c>
      <c r="D9" s="8"/>
    </row>
    <row r="10" spans="1:4" ht="33.75" customHeight="1">
      <c r="A10" s="4">
        <v>6</v>
      </c>
      <c r="B10" s="16" t="s">
        <v>80</v>
      </c>
      <c r="C10" s="4">
        <v>3</v>
      </c>
      <c r="D10" s="8"/>
    </row>
    <row r="11" spans="1:4" ht="33.75" customHeight="1">
      <c r="A11" s="4">
        <v>7</v>
      </c>
      <c r="B11" s="16" t="s">
        <v>81</v>
      </c>
      <c r="C11" s="4">
        <v>3</v>
      </c>
      <c r="D11" s="8"/>
    </row>
    <row r="12" spans="1:4" ht="33.75" customHeight="1">
      <c r="A12" s="4">
        <v>8</v>
      </c>
      <c r="B12" s="16" t="s">
        <v>82</v>
      </c>
      <c r="C12" s="4">
        <v>5</v>
      </c>
      <c r="D12" s="8"/>
    </row>
    <row r="13" spans="1:4" ht="33.75" customHeight="1">
      <c r="A13" s="4">
        <v>9</v>
      </c>
      <c r="B13" s="16" t="s">
        <v>83</v>
      </c>
      <c r="C13" s="4">
        <v>5</v>
      </c>
      <c r="D13" s="8"/>
    </row>
    <row r="14" spans="1:4" ht="33.75" customHeight="1">
      <c r="A14" s="4">
        <v>10</v>
      </c>
      <c r="B14" s="16" t="s">
        <v>84</v>
      </c>
      <c r="C14" s="4">
        <v>3</v>
      </c>
      <c r="D14" s="8"/>
    </row>
    <row r="15" spans="1:4" ht="33.75" customHeight="1">
      <c r="A15" s="4">
        <v>11</v>
      </c>
      <c r="B15" s="16" t="s">
        <v>85</v>
      </c>
      <c r="C15" s="4">
        <v>3</v>
      </c>
      <c r="D15" s="8"/>
    </row>
    <row r="16" spans="1:4" ht="33.75" customHeight="1">
      <c r="A16" s="4">
        <v>12</v>
      </c>
      <c r="B16" s="16" t="s">
        <v>86</v>
      </c>
      <c r="C16" s="4">
        <v>3</v>
      </c>
      <c r="D16" s="8"/>
    </row>
    <row r="17" spans="1:4" ht="33.75" customHeight="1">
      <c r="A17" s="4">
        <v>13</v>
      </c>
      <c r="B17" s="16" t="s">
        <v>87</v>
      </c>
      <c r="C17" s="4">
        <v>4</v>
      </c>
      <c r="D17" s="10"/>
    </row>
  </sheetData>
  <mergeCells count="2">
    <mergeCell ref="A4:B4"/>
    <mergeCell ref="A1:D1"/>
  </mergeCells>
  <printOptions horizontalCentered="1"/>
  <pageMargins left="0.68" right="0.44" top="0.46" bottom="0.75" header="0.19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Phụ lục 1 VC</vt:lpstr>
      <vt:lpstr>Phụ lục 2 (HC-68)</vt:lpstr>
      <vt:lpstr>Phụ lục 3 (SN-68)</vt:lpstr>
      <vt:lpstr>Phục lục 4 (Hội)</vt:lpstr>
      <vt:lpstr>'Phụ lục 1 VC'!Print_Titles</vt:lpstr>
      <vt:lpstr>'Phụ lục 2 (HC-68)'!Print_Titles</vt:lpstr>
      <vt:lpstr>'Phụ lục 3 (SN-68)'!Print_Titles</vt:lpstr>
    </vt:vector>
  </TitlesOfParts>
  <Company>- ETH0 -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NP-COMPUTER</dc:creator>
  <cp:lastModifiedBy>Admin</cp:lastModifiedBy>
  <cp:lastPrinted>2020-12-21T01:46:18Z</cp:lastPrinted>
  <dcterms:created xsi:type="dcterms:W3CDTF">2017-01-18T03:09:49Z</dcterms:created>
  <dcterms:modified xsi:type="dcterms:W3CDTF">2020-12-21T02:46:03Z</dcterms:modified>
</cp:coreProperties>
</file>